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showInkAnnotation="0" codeName="ThisWorkbook" autoCompressPictures="0"/>
  <bookViews>
    <workbookView xWindow="2420" yWindow="100" windowWidth="27380" windowHeight="17220" tabRatio="866" activeTab="3"/>
  </bookViews>
  <sheets>
    <sheet name="Introduction" sheetId="2" r:id="rId1"/>
    <sheet name="User Information" sheetId="1" r:id="rId2"/>
    <sheet name="1. Prereqs" sheetId="3" r:id="rId3"/>
    <sheet name="2. Energy" sheetId="4" r:id="rId4"/>
    <sheet name="3. Materials Management" sheetId="5" r:id="rId5"/>
    <sheet name="4. Transportation" sheetId="7" r:id="rId6"/>
    <sheet name="5. Purchasing" sheetId="6" r:id="rId7"/>
    <sheet name="6. Events" sheetId="8" r:id="rId8"/>
    <sheet name="7. Disaster Preparedness" sheetId="15" r:id="rId9"/>
    <sheet name="8. Bonus and Feedback" sheetId="9" r:id="rId10"/>
    <sheet name="Checklist" sheetId="13" r:id="rId11"/>
  </sheets>
  <definedNames>
    <definedName name="_xlnm.Print_Area" localSheetId="3">'2. Energy'!$B$3:$G$22</definedName>
    <definedName name="_xlnm.Print_Area" localSheetId="4">'3. Materials Management'!$B$3:$G$17</definedName>
    <definedName name="_xlnm.Print_Area" localSheetId="5">'4. Transportation'!$B$3:$G$13</definedName>
    <definedName name="_xlnm.Print_Area" localSheetId="6">'5. Purchasing'!$B$3:$G$24</definedName>
    <definedName name="_xlnm.Print_Area" localSheetId="7">'6. Events'!$B$3:$G$11</definedName>
    <definedName name="_xlnm.Print_Area" localSheetId="8">'7. Disaster Preparedness'!$B$3:$G$21</definedName>
    <definedName name="_xlnm.Print_Area" localSheetId="9">'8. Bonus and Feedback'!$B$3:$G$27</definedName>
    <definedName name="_xlnm.Print_Area" localSheetId="0">Introduction!$B$2:$C$21</definedName>
    <definedName name="_xlnm.Print_Area" localSheetId="1">'User Information'!$B$5:$D$11</definedName>
  </definedNames>
  <calcPr calcId="140001" concurrentCalc="0"/>
  <customWorkbookViews>
    <customWorkbookView name="Steve Mital - Personal View" guid="{E25AC505-8182-5D4A-87FF-E5712E402D54}" mergeInterval="0" personalView="1" xWindow="85" yWindow="155" windowWidth="1122" windowHeight="677" tabRatio="861" activeSheetId="2"/>
    <customWorkbookView name="Matthew Fisher - Personal View" guid="{0FA42A61-4274-F04D-B8B0-59C584D2A0CB}" mergeInterval="0" personalView="1" xWindow="-80" yWindow="-736" windowWidth="1146" windowHeight="714" tabRatio="773" activeSheetId="3"/>
  </customWorkbookViews>
  <webPublishing allowPng="1" targetScreenSize="1024x768" dpi="72" codePage="10000"/>
  <extLst>
    <ext xmlns:mx="http://schemas.microsoft.com/office/mac/excel/2008/main" uri="{7523E5D3-25F3-A5E0-1632-64F254C22452}">
      <mx:ArchID Flags="2"/>
    </ext>
  </extLst>
</workbook>
</file>

<file path=xl/calcChain.xml><?xml version="1.0" encoding="utf-8"?>
<calcChain xmlns="http://schemas.openxmlformats.org/spreadsheetml/2006/main">
  <c r="L37" i="13" l="1"/>
  <c r="F12" i="13"/>
  <c r="F13" i="13"/>
  <c r="F14" i="13"/>
  <c r="F15" i="13"/>
  <c r="F16" i="13"/>
  <c r="F17" i="13"/>
  <c r="F18" i="13"/>
  <c r="F19" i="13"/>
  <c r="E11" i="13"/>
  <c r="F22" i="13"/>
  <c r="F23" i="13"/>
  <c r="F24" i="13"/>
  <c r="F25" i="13"/>
  <c r="F26" i="13"/>
  <c r="F27" i="13"/>
  <c r="F28" i="13"/>
  <c r="F29" i="13"/>
  <c r="F30" i="13"/>
  <c r="E21" i="13"/>
  <c r="L4" i="13"/>
  <c r="L5" i="13"/>
  <c r="L6" i="13"/>
  <c r="L7" i="13"/>
  <c r="L8" i="13"/>
  <c r="L9" i="13"/>
  <c r="L10" i="13"/>
  <c r="L11" i="13"/>
  <c r="L12" i="13"/>
  <c r="K3" i="13"/>
  <c r="F33" i="13"/>
  <c r="F34" i="13"/>
  <c r="F35" i="13"/>
  <c r="E32" i="13"/>
  <c r="L15" i="13"/>
  <c r="L16" i="13"/>
  <c r="L17" i="13"/>
  <c r="K14" i="13"/>
  <c r="L20" i="13"/>
  <c r="L21" i="13"/>
  <c r="L22" i="13"/>
  <c r="L23" i="13"/>
  <c r="L24" i="13"/>
  <c r="L25" i="13"/>
  <c r="L26" i="13"/>
  <c r="L27" i="13"/>
  <c r="L29" i="13"/>
  <c r="K19" i="13"/>
  <c r="L32" i="13"/>
  <c r="L33" i="13"/>
  <c r="L34" i="13"/>
  <c r="L35" i="13"/>
  <c r="K31" i="13"/>
  <c r="K36" i="13"/>
  <c r="G9" i="15"/>
  <c r="G8" i="15"/>
  <c r="G12" i="15"/>
  <c r="G8" i="7"/>
  <c r="G6" i="7"/>
  <c r="G9" i="7"/>
  <c r="G10" i="5"/>
  <c r="G11" i="5"/>
  <c r="G14" i="5"/>
  <c r="G15" i="5"/>
  <c r="G9" i="5"/>
  <c r="G13" i="5"/>
  <c r="G6" i="5"/>
  <c r="G7" i="5"/>
  <c r="G11" i="4"/>
  <c r="G14" i="4"/>
  <c r="G6" i="4"/>
  <c r="G8" i="4"/>
  <c r="G9" i="4"/>
  <c r="G10" i="4"/>
  <c r="G13" i="4"/>
  <c r="G16" i="4"/>
  <c r="G18" i="15"/>
  <c r="G13" i="15"/>
  <c r="G6" i="15"/>
  <c r="G7" i="15"/>
  <c r="G14" i="15"/>
  <c r="G15" i="15"/>
  <c r="G9" i="6"/>
  <c r="G11" i="6"/>
  <c r="G18" i="6"/>
  <c r="G12" i="6"/>
  <c r="G16" i="6"/>
  <c r="G20" i="6"/>
  <c r="G22" i="6"/>
  <c r="G6" i="6"/>
  <c r="G6" i="8"/>
  <c r="G8" i="8"/>
  <c r="G6" i="9"/>
  <c r="G7" i="9"/>
  <c r="G8" i="9"/>
  <c r="G10" i="9"/>
  <c r="F14" i="9"/>
  <c r="F21" i="15"/>
  <c r="F24" i="6"/>
  <c r="F13" i="7"/>
  <c r="G8" i="5"/>
  <c r="F17" i="5"/>
  <c r="G7" i="8"/>
  <c r="G11" i="8"/>
  <c r="F4" i="13"/>
  <c r="F5" i="13"/>
  <c r="G14" i="6"/>
  <c r="F22" i="4"/>
  <c r="F11" i="8"/>
  <c r="F9" i="13"/>
  <c r="F8" i="13"/>
  <c r="F7" i="13"/>
  <c r="F6" i="13"/>
  <c r="G22" i="4"/>
  <c r="G17" i="5"/>
  <c r="G13" i="7"/>
  <c r="G24" i="6"/>
  <c r="G21" i="15"/>
  <c r="G14" i="9"/>
</calcChain>
</file>

<file path=xl/sharedStrings.xml><?xml version="1.0" encoding="utf-8"?>
<sst xmlns="http://schemas.openxmlformats.org/spreadsheetml/2006/main" count="417" uniqueCount="304">
  <si>
    <t xml:space="preserve">    The following guidelines were used to inform decisions about which credits to include.  </t>
    <phoneticPr fontId="6" type="noConversion"/>
  </si>
  <si>
    <t>How Credits Are Selected For Inclusion</t>
    <phoneticPr fontId="6" type="noConversion"/>
  </si>
  <si>
    <t>Enroll in Printing and Mail Services  program to reduce bulk and unsolicited mail.</t>
  </si>
  <si>
    <t>Office reuses inter-office mail envelopes.</t>
    <phoneticPr fontId="6" type="noConversion"/>
  </si>
  <si>
    <t xml:space="preserve">Office has centralized storage of office supplies. </t>
  </si>
  <si>
    <t>3.1.1</t>
  </si>
  <si>
    <t>3.2.1</t>
  </si>
  <si>
    <t>3.2.2</t>
  </si>
  <si>
    <t>3.2.3</t>
  </si>
  <si>
    <t>4.1.1</t>
  </si>
  <si>
    <t>1.2.3</t>
  </si>
  <si>
    <t>Information Services Network Storage Solutions</t>
  </si>
  <si>
    <t>All printers are set to print double-sided by default.</t>
  </si>
  <si>
    <t>Eugene Commute Challenge</t>
  </si>
  <si>
    <t>Link to Commuting and Business Travel Survey</t>
  </si>
  <si>
    <t>Available Points</t>
  </si>
  <si>
    <t xml:space="preserve">Total </t>
  </si>
  <si>
    <t>n</t>
  </si>
  <si>
    <t>Completed (y = yes/n = no)</t>
  </si>
  <si>
    <t>Points Available</t>
  </si>
  <si>
    <t>Points Earned</t>
  </si>
  <si>
    <t xml:space="preserve">Purchasing </t>
  </si>
  <si>
    <t>Points Earned:</t>
  </si>
  <si>
    <t>Total Points Earned</t>
  </si>
  <si>
    <t>UO Green Office Program SCORECARD</t>
    <phoneticPr fontId="7" type="noConversion"/>
  </si>
  <si>
    <t>Stop Junk Mail Services</t>
  </si>
  <si>
    <t xml:space="preserve">If office has local control over thermostats, the heating set point is no higher than 70 degrees and cooling set point no lower than 76 degrees. </t>
  </si>
  <si>
    <t xml:space="preserve">Office offers vegetarian options for all catered meals. </t>
  </si>
  <si>
    <t>Events</t>
  </si>
  <si>
    <t xml:space="preserve">Office does not purchase paper products containing heavy or neon dyes. </t>
  </si>
  <si>
    <t>About</t>
    <phoneticPr fontId="6" type="noConversion"/>
  </si>
  <si>
    <r>
      <t>Materials Management</t>
    </r>
    <r>
      <rPr>
        <b/>
        <sz val="20"/>
        <rFont val="Calibri"/>
        <family val="2"/>
        <scheme val="minor"/>
      </rPr>
      <t xml:space="preserve">                               </t>
    </r>
    <phoneticPr fontId="6" type="noConversion"/>
  </si>
  <si>
    <t xml:space="preserve">Paper printed on one side is re-used for informal work such as to-do lists and reminders. </t>
    <phoneticPr fontId="6" type="noConversion"/>
  </si>
  <si>
    <t>UO Recycled Paper Policy</t>
  </si>
  <si>
    <t>1.3.1</t>
  </si>
  <si>
    <t>3.1.2</t>
  </si>
  <si>
    <t>3.1.3</t>
  </si>
  <si>
    <t>3.1.4</t>
  </si>
  <si>
    <t>3.1.6</t>
  </si>
  <si>
    <t xml:space="preserve">All printer and copier paper is made from 100% post consumer waste (PCW) content. </t>
  </si>
  <si>
    <t>Materials Management</t>
  </si>
  <si>
    <t>All office printing is done on paper with 30% or more post-consumer waste (PCW) and must be sourced from mills using elemental chlorine free (ECF) or process chlorine free (PCF) processes.</t>
  </si>
  <si>
    <t>/ 23</t>
  </si>
  <si>
    <t>Monitor sleep modes set for 5 mins. Computer sleep mode set for 15 mins.</t>
  </si>
  <si>
    <t>Energy Star Website</t>
  </si>
  <si>
    <t xml:space="preserve">All task lights are outfitted with compact fluorescent light bulbs (CFL) </t>
  </si>
  <si>
    <t xml:space="preserve">Office partners with at least one other office to combine purchase orders in order to reduce campus deliveries. </t>
  </si>
  <si>
    <t>Office Name</t>
  </si>
  <si>
    <t>Office Address</t>
  </si>
  <si>
    <t>Applicant Name (facilitator)</t>
  </si>
  <si>
    <t>Prerequisites</t>
  </si>
  <si>
    <t>Additional Info Web Resources</t>
  </si>
  <si>
    <t>UO Environmental Health &amp; Safety - Hazardous Waste Information</t>
  </si>
  <si>
    <t>UO Campus Recycling Materials List</t>
  </si>
  <si>
    <t xml:space="preserve">Office recycles all glass, plastic and metal waste products. </t>
  </si>
  <si>
    <t>ROSE</t>
  </si>
  <si>
    <t>Office Supplies And Furniture</t>
    <phoneticPr fontId="6" type="noConversion"/>
  </si>
  <si>
    <t>Delivery</t>
    <phoneticPr fontId="6" type="noConversion"/>
  </si>
  <si>
    <t xml:space="preserve">Office offers vegetarian options for all catered meals. </t>
    <phoneticPr fontId="7" type="noConversion"/>
  </si>
  <si>
    <t>TRANSPORTATION</t>
    <phoneticPr fontId="6" type="noConversion"/>
  </si>
  <si>
    <t>Commuting</t>
    <phoneticPr fontId="6" type="noConversion"/>
  </si>
  <si>
    <t>Office Hosted Events</t>
    <phoneticPr fontId="7" type="noConversion"/>
  </si>
  <si>
    <t>4.2.1</t>
  </si>
  <si>
    <t>4.2.2</t>
  </si>
  <si>
    <t>6.1.1</t>
  </si>
  <si>
    <t>6.1.2</t>
  </si>
  <si>
    <t>Kitchen and Cleaning</t>
  </si>
  <si>
    <t>Lighting</t>
  </si>
  <si>
    <t>Heating/Cooling</t>
  </si>
  <si>
    <t>Computers/Electronics</t>
    <phoneticPr fontId="7" type="noConversion"/>
  </si>
  <si>
    <t xml:space="preserve">ENERGY                                 </t>
    <phoneticPr fontId="7" type="noConversion"/>
  </si>
  <si>
    <t>Office purchases only Green Seal certified cleaning products.</t>
  </si>
  <si>
    <t>Energy</t>
  </si>
  <si>
    <t>Confidential Recycling</t>
  </si>
  <si>
    <t>General</t>
  </si>
  <si>
    <t>UO Catering Service - Sustainable Catering Options</t>
  </si>
  <si>
    <t>5.1.1</t>
  </si>
  <si>
    <t>6.1.3</t>
  </si>
  <si>
    <t>USER INFORMATION</t>
  </si>
  <si>
    <t>Applicant Email</t>
  </si>
  <si>
    <t>Notes</t>
  </si>
  <si>
    <t>PURCHASING</t>
  </si>
  <si>
    <t>Purchasing</t>
  </si>
  <si>
    <t>Total</t>
  </si>
  <si>
    <t>Reference Guide Sections</t>
  </si>
  <si>
    <t>2.1.1</t>
  </si>
  <si>
    <t>2.1.2</t>
  </si>
  <si>
    <t>2.1.3</t>
  </si>
  <si>
    <t>2.1.4</t>
  </si>
  <si>
    <t>2.1.5</t>
  </si>
  <si>
    <t>2.2.1</t>
  </si>
  <si>
    <t>2.2.2</t>
  </si>
  <si>
    <t>2.3.1</t>
  </si>
  <si>
    <t>1.1.1</t>
  </si>
  <si>
    <t>1.2.1</t>
  </si>
  <si>
    <t>1.2.2</t>
  </si>
  <si>
    <t>1.3.2</t>
  </si>
  <si>
    <t>How To Use This Scorecard</t>
    <phoneticPr fontId="6" type="noConversion"/>
  </si>
  <si>
    <t>Paper and Printing</t>
    <phoneticPr fontId="6" type="noConversion"/>
  </si>
  <si>
    <t>Energy and Water Use</t>
    <phoneticPr fontId="6" type="noConversion"/>
  </si>
  <si>
    <t>Materials Management</t>
    <phoneticPr fontId="6" type="noConversion"/>
  </si>
  <si>
    <t>Electronics</t>
  </si>
  <si>
    <t xml:space="preserve"> UO Purchasing and Contracting</t>
  </si>
  <si>
    <t>Non-hazardous Materials</t>
  </si>
  <si>
    <t>Transportation</t>
  </si>
  <si>
    <t>Paper Products</t>
    <phoneticPr fontId="6" type="noConversion"/>
  </si>
  <si>
    <t>Sort all paper and cardboard into the appropriate receptacles.</t>
  </si>
  <si>
    <t xml:space="preserve">Office has centralized storage of office supplies. </t>
    <phoneticPr fontId="6" type="noConversion"/>
  </si>
  <si>
    <t>Completed</t>
    <phoneticPr fontId="7" type="noConversion"/>
  </si>
  <si>
    <t>Monitoring</t>
  </si>
  <si>
    <t>Green Seal website</t>
  </si>
  <si>
    <t>3.1.5</t>
  </si>
  <si>
    <t xml:space="preserve">What Constitutes An Office </t>
    <phoneticPr fontId="6" type="noConversion"/>
  </si>
  <si>
    <t>EVENTS</t>
    <phoneticPr fontId="7" type="noConversion"/>
  </si>
  <si>
    <t>Surplus Property Listings</t>
    <phoneticPr fontId="7" type="noConversion"/>
  </si>
  <si>
    <t>Large format envelopes are reused for campus mail</t>
    <phoneticPr fontId="7" type="noConversion"/>
  </si>
  <si>
    <t xml:space="preserve">Reuse paper printed on one side for to-do lists and reminders. </t>
    <phoneticPr fontId="7" type="noConversion"/>
  </si>
  <si>
    <t>Before buying new office supplies or furniture, staff go to the Reusable Office Supply Exchange (ROSE), AND review Surplus Property Listing for used serviceable items.</t>
    <phoneticPr fontId="6" type="noConversion"/>
  </si>
  <si>
    <t>All computer monitors are set to automatically go into sleep mode after no more than 5 minutes of inactivity. Computers automatically go into sleep mode after 15 minutes of inactivity.</t>
  </si>
  <si>
    <t>Office tracks annual office commute and business travel emissions</t>
    <phoneticPr fontId="7" type="noConversion"/>
  </si>
  <si>
    <t xml:space="preserve">Staff do not purchase paper products containing heavy or neon dyes. </t>
    <phoneticPr fontId="7" type="noConversion"/>
  </si>
  <si>
    <t xml:space="preserve">All paper towels and napkins purchased are made from 100% PCW content. </t>
    <phoneticPr fontId="7" type="noConversion"/>
  </si>
  <si>
    <t xml:space="preserve">All printer and copier paper purchased is made from 100% PCW content. </t>
    <phoneticPr fontId="7" type="noConversion"/>
  </si>
  <si>
    <t>Electronics shut down policy/checklist written</t>
    <phoneticPr fontId="7" type="noConversion"/>
  </si>
  <si>
    <t>All administrative units responsible for clerical, managerial, professional, and/or executive business on campus are eligible for certification. Private faculty offices and research labs are not covered by this program. The administrative offices for academic departments do not need to include the private faculty offices associated with their departments in order to be certified.</t>
  </si>
  <si>
    <t>Rechargeable AA and AAA batteries used</t>
    <phoneticPr fontId="7" type="noConversion"/>
  </si>
  <si>
    <t>Network-based storage solutions used</t>
    <phoneticPr fontId="7" type="noConversion"/>
  </si>
  <si>
    <t>Motion sensor light switches assessed</t>
    <phoneticPr fontId="7" type="noConversion"/>
  </si>
  <si>
    <t>Office combines purchase orders with at least one other office.</t>
    <phoneticPr fontId="7" type="noConversion"/>
  </si>
  <si>
    <t>All other electronic equipment (like printers and copy machines) are set to automatically go into sleep mode when inactive.</t>
    <phoneticPr fontId="7" type="noConversion"/>
  </si>
  <si>
    <t>All other electronic equipment set to sleep when inactive.</t>
    <phoneticPr fontId="7" type="noConversion"/>
  </si>
  <si>
    <t>ALL computers and refrigerators are energy-star certified</t>
  </si>
  <si>
    <t>5.2.1</t>
  </si>
  <si>
    <t>Printing paper has at least 30% or more PCW and uses ECF or PCF processes</t>
  </si>
  <si>
    <t>E-waste, CFLs, batteries, and other hazardous materials disposed properly</t>
  </si>
  <si>
    <t>Paper recycling receptacles are clearly labeled and conveniently placed in the office.</t>
  </si>
  <si>
    <t>How Credits Are Weighted</t>
  </si>
  <si>
    <t>y</t>
  </si>
  <si>
    <t>Campus Operations</t>
  </si>
  <si>
    <t>DISASTER PREPAREDNESS</t>
  </si>
  <si>
    <t>All staff have signed up for UO Alert!</t>
  </si>
  <si>
    <t>7.1.1</t>
  </si>
  <si>
    <t>Emergency Management and Continuity - Evacuation</t>
  </si>
  <si>
    <t>7.1.2</t>
  </si>
  <si>
    <t>Disaster Preparedness</t>
  </si>
  <si>
    <r>
      <t>7</t>
    </r>
    <r>
      <rPr>
        <sz val="9"/>
        <color indexed="8"/>
        <rFont val="Calibri"/>
        <family val="2"/>
      </rPr>
      <t>.1.</t>
    </r>
    <r>
      <rPr>
        <sz val="9"/>
        <color indexed="8"/>
        <rFont val="Calibri"/>
        <family val="2"/>
      </rPr>
      <t>2</t>
    </r>
  </si>
  <si>
    <t>All staff have received a copy of the Emergency Procedures Flipchart</t>
  </si>
  <si>
    <t>Emergency</t>
  </si>
  <si>
    <t>7.2.1</t>
  </si>
  <si>
    <t>7.2.2</t>
  </si>
  <si>
    <t>Vulnerability and Business Continuity</t>
  </si>
  <si>
    <t>Emergency Management and Continuity - Business Continuity</t>
  </si>
  <si>
    <t>Office has scheduled an Emergency Preparedness Training</t>
  </si>
  <si>
    <t>Office has prepared an evacuation plan</t>
  </si>
  <si>
    <t>Office has developed a business continuity plan</t>
  </si>
  <si>
    <t>Office has prepared an evacuation plan that includes information about routes, meeting, location, staff lists, and practice schedules</t>
  </si>
  <si>
    <t>Office has developed a business continuity plan that, in the event of disruption or emergency, specifies the key resources  and procedures for re-establishing services and functions</t>
  </si>
  <si>
    <t>TIPS</t>
  </si>
  <si>
    <t>UO Campus Operations and EHS preferred heater</t>
  </si>
  <si>
    <t xml:space="preserve"> Surplus Property Disposal Policy</t>
  </si>
  <si>
    <t>Disposal Instructions</t>
  </si>
  <si>
    <t xml:space="preserve">Office recycles ALL confidential materials in accordance with UO's Confidential Recycling policy. </t>
  </si>
  <si>
    <t>UO Green Computing Guide</t>
  </si>
  <si>
    <t>How To Guide for Mac OS</t>
  </si>
  <si>
    <r>
      <rPr>
        <sz val="11"/>
        <rFont val="Calibri"/>
        <family val="2"/>
      </rPr>
      <t>Office</t>
    </r>
    <r>
      <rPr>
        <sz val="11"/>
        <color indexed="8"/>
        <rFont val="Calibri"/>
        <family val="2"/>
      </rPr>
      <t xml:space="preserve"> creates and submits a shut-down policy/checklist outlining which lights and electronics to be turned to sleep mode or powered off each night.</t>
    </r>
  </si>
  <si>
    <t>ALL printers are set to print double-sided by default.</t>
  </si>
  <si>
    <t>Office has enrolled in Printing and Mail Services program to reduce bulk and unsolicited mail or contacts junk mailers directly to reduce junk mail.</t>
  </si>
  <si>
    <t xml:space="preserve">The office posts all unwanted but serviceable furniture, equipment, and supplies to ROSE and/or Surplus Property Listings in accordance with University Surplus and Disposal Policy. </t>
  </si>
  <si>
    <t>Office arranges pick-up of used laser and toner cartridges by Campus Zero Waste or returns laser and toner cartridges directly to the manufacturer when a postage paid envelope is included with the replacement cartridge.</t>
  </si>
  <si>
    <t xml:space="preserve">Conventional Recyclables: Office recycles all glass, plastic and metal waste materials. </t>
  </si>
  <si>
    <t xml:space="preserve">If have control over purchasing paper towels, then all paper towels and napkins are made from 100% post consumer waste (PCW) content. </t>
  </si>
  <si>
    <t xml:space="preserve">Office creates a team and challenges another office to participate in annual Eugene Commute Challenge. </t>
  </si>
  <si>
    <t xml:space="preserve">Office always orders water in reusable pitchers instead of individual bottles. </t>
  </si>
  <si>
    <r>
      <t xml:space="preserve">Feedback </t>
    </r>
    <r>
      <rPr>
        <b/>
        <sz val="20"/>
        <color indexed="10"/>
        <rFont val="Calibri"/>
        <family val="2"/>
      </rPr>
      <t/>
    </r>
  </si>
  <si>
    <t xml:space="preserve">Office has scheduled a full (1 hour) Emergency Preparedness Training. </t>
  </si>
  <si>
    <t>7.1.3</t>
  </si>
  <si>
    <t>7.1.4</t>
  </si>
  <si>
    <t>7.1.5</t>
  </si>
  <si>
    <t>General Emergency Preparedness Video</t>
  </si>
  <si>
    <t>Earthquake Preparedness Video</t>
  </si>
  <si>
    <t>Violence Prevention/Active Shooter Video</t>
  </si>
  <si>
    <t>7.1.6</t>
  </si>
  <si>
    <t>Office has 1 staff member certified in CPR.</t>
  </si>
  <si>
    <t>Office has 2 staff members certified in CPR.</t>
  </si>
  <si>
    <t>The Green Resilient Office Program recognizes University of Oregon offices that promote environmental awareness and commit to improving resiliency and reducing impacts with environmentally sensitive policies and practices. The program also helps offices measure their performance and provides best practice suggestions for improvement.</t>
  </si>
  <si>
    <t>University of Oregon's Green Resilient Office Program</t>
  </si>
  <si>
    <r>
      <t>G</t>
    </r>
    <r>
      <rPr>
        <b/>
        <sz val="11"/>
        <color indexed="8"/>
        <rFont val="Calibri"/>
        <family val="2"/>
      </rPr>
      <t>R</t>
    </r>
    <r>
      <rPr>
        <b/>
        <sz val="11"/>
        <color indexed="8"/>
        <rFont val="Calibri"/>
        <family val="2"/>
      </rPr>
      <t>O Facilitator</t>
    </r>
  </si>
  <si>
    <t>One staff member should be designated as the Green Resilient Office Facilitator to guide your office through the certification process.</t>
  </si>
  <si>
    <t xml:space="preserve">          1. Credit is supported by existing campus program
          2. Steps required to implement credit are easy-to-follow 
          3. Environmental/Preparedness benefit derived is worth the cost and/or effort 
          4. Implementation of credit can be verified </t>
  </si>
  <si>
    <t xml:space="preserve"> Credits are assigned 1 - 10 points.  The following factors were used to determine weighting: 
</t>
  </si>
  <si>
    <t>7.1.7</t>
  </si>
  <si>
    <t>7.1.8</t>
  </si>
  <si>
    <t>Office provides brochures to staff on home emergency preparedness.</t>
  </si>
  <si>
    <t>Office has worked with a consultant at Printing and Mailing services to evaluate and eliminate single function printers and fax machines to be replaced with centralized multi-functional copiers through the Fleet Copier Program.</t>
  </si>
  <si>
    <t>Mixed Paper Sign</t>
  </si>
  <si>
    <t>White Paper Sign</t>
  </si>
  <si>
    <t>Glass, Metal, Plastic Sign</t>
  </si>
  <si>
    <t>All staff authorized to make purchases have read through the environmentally preferred purchasing information provided by UO Purchasing and Contracting and have signed the linked document.</t>
  </si>
  <si>
    <t>Print One Copy and Have All Authorized Sign</t>
  </si>
  <si>
    <t>TIP:</t>
  </si>
  <si>
    <t>Order Composting Services from Campus Zero Waste</t>
  </si>
  <si>
    <t>BONUS</t>
  </si>
  <si>
    <t>Challenge</t>
  </si>
  <si>
    <t>8.1.1</t>
  </si>
  <si>
    <t>8.2.1</t>
  </si>
  <si>
    <t>8.1.2</t>
  </si>
  <si>
    <t>Typos</t>
  </si>
  <si>
    <t>Only approved space heaters</t>
  </si>
  <si>
    <t>Office has a temperature set point policy.</t>
  </si>
  <si>
    <t>Office has worked with Printing and Mailing Services to reduce equipment.</t>
  </si>
  <si>
    <t>Staff arrange pick-up of used  cartridges by Campus Zero Waste.</t>
  </si>
  <si>
    <t>Office hangs Specialty Recyclables List</t>
  </si>
  <si>
    <t xml:space="preserve">Office creates a team to participate in annual Eugene Commute Challenge.  </t>
  </si>
  <si>
    <t>Office orders water in reusable pitchers.</t>
  </si>
  <si>
    <t>Staff order plated options as opposed to boxed lunches.</t>
  </si>
  <si>
    <t>Brochures provided to staff on home emergency preparedness.</t>
  </si>
  <si>
    <t>All staff have watched preparedness videos.</t>
  </si>
  <si>
    <t>Office has one staff certified in CPR.</t>
  </si>
  <si>
    <t>Office has two staff certified in CPR.</t>
  </si>
  <si>
    <t>All staff have signed up for the UO Alert.</t>
  </si>
  <si>
    <t>All staff have received a copy of the Emergency Preparedness Flipchart.</t>
  </si>
  <si>
    <t>All files are stored on a file server supported by Information Services.</t>
  </si>
  <si>
    <t>Bonus</t>
  </si>
  <si>
    <t>Office challenge another office to participate in GRO and office accepts.</t>
  </si>
  <si>
    <t xml:space="preserve">Find a typo in the Scorecard. </t>
  </si>
  <si>
    <r>
      <rPr>
        <sz val="8"/>
        <color indexed="8"/>
        <rFont val="Calibri"/>
        <family val="2"/>
      </rPr>
      <t>5</t>
    </r>
    <r>
      <rPr>
        <sz val="8"/>
        <color indexed="8"/>
        <rFont val="Calibri"/>
        <family val="2"/>
      </rPr>
      <t>.2.1</t>
    </r>
  </si>
  <si>
    <t>5.2.2</t>
  </si>
  <si>
    <t>5.2.3</t>
  </si>
  <si>
    <t>5.3.1</t>
  </si>
  <si>
    <t>5.3.2</t>
  </si>
  <si>
    <t>5.4.1</t>
  </si>
  <si>
    <t>5.5.1</t>
  </si>
  <si>
    <t>5.6.1</t>
  </si>
  <si>
    <t>Office has switched to network-based storage solution offered by Information Services. This eliminates equipment such as a web servers and file servers in favor of one system that is more energy efficient.  (Provide evidence of switching from Information Services).</t>
  </si>
  <si>
    <t xml:space="preserve">All task lights are outfitted with light emitting diode (LED) bulbs. (All existing CFLs will be replaced with LEDs only when those CFLs burn out.)  </t>
  </si>
  <si>
    <t>Staff have evaluated the office for motion sensor lighting and submitted a work order to Campus Operations to upgrade appropriate switches. (Work order receipt or photo of sensor forwarded to Office of Sustainability.)</t>
  </si>
  <si>
    <t xml:space="preserve">1) Close windows whenever heating system is active. (If you office has an overheating issue, contact campus operations customer service at 346-2319) </t>
  </si>
  <si>
    <t xml:space="preserve">3) During cooler weather, staff address thermal comfort with appropriate clothing (sweaters, etc.).  </t>
  </si>
  <si>
    <t xml:space="preserve">Paper Recyclables: Office sorts all paper products into the appropriate receptacles for Campus Zero Waste pick-up. </t>
  </si>
  <si>
    <t xml:space="preserve">Office challenges an office to participate in the Green Resilient Office Program and that office accepts. (Must provide a copy of the challenge letter and the acceptance letter). (Offices which have signed up independently for a Orientation or have already been certified are not eligible.)  </t>
  </si>
  <si>
    <t xml:space="preserve">Office challenges yet another office to participate in the Green Resilient Office Program and that office also accepts. (Must provide a copy of the challenge letter and the acceptance letter). (Offices which have signed up independently for a Orientation or have already been certified are not eligible.)  </t>
  </si>
  <si>
    <t>Office can get up to one additional point for finding a typo in the Scorecard.  Provide information on where you found it in the feedback section below. :-)</t>
  </si>
  <si>
    <t xml:space="preserve">Unless you have a separate system set up, desktops are not regularly backed up.                         Using the file server helps ensure that data is regularly backed up. </t>
  </si>
  <si>
    <t>8.1.3</t>
  </si>
  <si>
    <r>
      <t>3.2.</t>
    </r>
    <r>
      <rPr>
        <sz val="8"/>
        <color indexed="8"/>
        <rFont val="Calibri"/>
        <family val="2"/>
      </rPr>
      <t>2</t>
    </r>
  </si>
  <si>
    <r>
      <t>3.2.</t>
    </r>
    <r>
      <rPr>
        <sz val="8"/>
        <color indexed="8"/>
        <rFont val="Calibri"/>
        <family val="2"/>
      </rPr>
      <t>3</t>
    </r>
  </si>
  <si>
    <r>
      <t>6.1.</t>
    </r>
    <r>
      <rPr>
        <sz val="9"/>
        <color indexed="8"/>
        <rFont val="Calibri"/>
        <family val="2"/>
      </rPr>
      <t>3</t>
    </r>
  </si>
  <si>
    <t xml:space="preserve">Send an email to all office staff with information on best practices.                               (Copy esustain@uoregon.edu on that email.) </t>
  </si>
  <si>
    <t>/ 32</t>
  </si>
  <si>
    <t>/ 27</t>
  </si>
  <si>
    <t>/ 28</t>
  </si>
  <si>
    <t>/ 7</t>
  </si>
  <si>
    <t>/ 46</t>
  </si>
  <si>
    <t>/12</t>
  </si>
  <si>
    <t>Send email on best practices.</t>
  </si>
  <si>
    <t>Use UO travel agent during current fiscal year.</t>
  </si>
  <si>
    <t xml:space="preserve">Show that your office has used the UO travel agent at least once during the current fiscal year. </t>
  </si>
  <si>
    <t>Brochure</t>
  </si>
  <si>
    <t xml:space="preserve">Levels Of GRO Certification  </t>
  </si>
  <si>
    <t>First, complete the "User Information" tab.  Then click on the "Prerequisite"s tab and enter a "Y" (YES) for each credit your office is in compliance with. If you answer YES to all,  your office is eligible to participate in the certification program. Next, go to each of the tabs -  Energy, Materials Management, Purchasing, Transportation, Events, Disaster Preparedness and Bonus and Feedback. Type a "Y" (YES) in the highlighted cells for which your office meets those requirements. (NOTE: You will not be able to edit any other cells except those that are highlighted.) If a checklist item does not apply to your office, type "N/A" (Not Applicable). Your points will  be totalled automatically on the "Checklist" tab so you can see which certification level your office may qualify (pending verification). Submit your scorecard.  The Office of Sustainability will arrange a time to verify your scorecard and issue your certificate signed by the University President.</t>
  </si>
  <si>
    <t>[add comments here - share a practice we missed.  We may feature you on our website or in our newsletter]</t>
  </si>
  <si>
    <t>[add more comments here]</t>
  </si>
  <si>
    <t>2) During warm weather, auxiliary passive cooling methods such as opening windows during the cooler hours and closing blinds to deflect sun in the afternoons help reduce electricity consumed by fans and air conditioning units.</t>
  </si>
  <si>
    <t>Staff track annual office commute and business travel emissions and shares data with all office staff. (Distribute this link to all office staff members. Once all office members have completed the survey, the Office of Sustainability will send you the results. Points will be awarded based on how many members of your office participate: 50% = 2 points, 75% = 5 points, 100% = 10 points)</t>
  </si>
  <si>
    <t xml:space="preserve">Office prefers plated meals with reusable serviceware and only uses the "Business Sandwich Buffet" as a second option. (Office avoids individually boxed meals to reduce packaging and waste).  </t>
  </si>
  <si>
    <t xml:space="preserve">Metal reusable serviceware is the best option. Catering now only provides compostable serviceware when disposables are used.  However, if this serviceware is thrown in a regular garbage receptacle, then it still contributes to increasing landfill waste. Composting containers are available from Campus Zero Waste for $25.  </t>
  </si>
  <si>
    <t>Recycling receptacles clearly labeled</t>
  </si>
  <si>
    <t xml:space="preserve">If office purchases cleaning products, office only purchases Green Seal certified cleaning products. </t>
  </si>
  <si>
    <t>ALL commuters and refrigerators are energy-star certified (devices have the Energy Star Logo).</t>
  </si>
  <si>
    <t>Aspen 100% PCW Paper</t>
  </si>
  <si>
    <t>Spectrum 100% PCW Paper</t>
  </si>
  <si>
    <t>Download the template email</t>
  </si>
  <si>
    <t>n/a</t>
  </si>
  <si>
    <t xml:space="preserve"> UO Surplus Property Site</t>
  </si>
  <si>
    <t>SCA Tissue North America</t>
  </si>
  <si>
    <t>UO Surplus Property</t>
  </si>
  <si>
    <t>Emergency Procedures Flipchart</t>
  </si>
  <si>
    <t>Sign Up for UO Alert!</t>
  </si>
  <si>
    <t>Number of Staff in Office (Students and Department Faculty not included)</t>
  </si>
  <si>
    <t xml:space="preserve">Total   </t>
  </si>
  <si>
    <t>ALL confidential materials recycled according to UO policy.</t>
  </si>
  <si>
    <r>
      <t>Staff signed that they read</t>
    </r>
    <r>
      <rPr>
        <sz val="8"/>
        <color theme="1"/>
        <rFont val="Calibri"/>
        <family val="2"/>
      </rPr>
      <t xml:space="preserve"> </t>
    </r>
    <r>
      <rPr>
        <sz val="8"/>
        <color indexed="8"/>
        <rFont val="Calibri"/>
        <family val="2"/>
      </rPr>
      <t>UO</t>
    </r>
    <r>
      <rPr>
        <sz val="8"/>
        <color theme="1"/>
        <rFont val="Calibri"/>
        <family val="2"/>
      </rPr>
      <t xml:space="preserve"> environmentally preferred purchasing information </t>
    </r>
  </si>
  <si>
    <t>Completed       (y = yes/n = no)</t>
  </si>
  <si>
    <t>Completed      (y = yes/n = no)</t>
  </si>
  <si>
    <t>Completed        (y = yes/n = no)</t>
  </si>
  <si>
    <t>Completed          (y = yes/n = no)</t>
  </si>
  <si>
    <t>All office users store files on file server provided through Information Services. These files are regularly backed up. Contact your department's tech support or        541-346-4357.</t>
  </si>
  <si>
    <t>Benefits of Using Travel Agents</t>
  </si>
  <si>
    <t>Staff use ROSE and Surplus Property before buying new office supplies and furniture</t>
  </si>
  <si>
    <t xml:space="preserve">Contact Krista Dillon at (541) 346-3588 or by email at kristam@uoregon.edu to register. </t>
  </si>
  <si>
    <t xml:space="preserve">Fleet Copier Program </t>
  </si>
  <si>
    <t xml:space="preserve">Campus Zero Waste </t>
  </si>
  <si>
    <t>All staff members have watched videos on General Emergency Preparedness, Earthquake Preparedness, and Violence Prevention/Active Shooter. (Link for Active Shooter Video goes to Personal Safety training page which contains a link to the active shooter "Run, Hide, Fight" video.)</t>
  </si>
  <si>
    <t>/165</t>
  </si>
  <si>
    <t>Certification Level</t>
  </si>
  <si>
    <t>N/A</t>
  </si>
  <si>
    <t>CPR classes are offered through PE &amp; Rec; Contact Beverly Bray bbray@uoregon.edu</t>
  </si>
  <si>
    <t xml:space="preserve">Resolving ongoing heating issues with Campus Operations is vastly preferred over the use of personal heaters. Using personal heaters can mask underlying inefficiencies and even disrupt an entire office's heating or cooling if the personal heater is close to a sensor that controls several spaces. To resolve heating problems, contact Campus Operations. If after attempting to utilize seasonally appropriate attire (eg, sweaters), staff require additional heat, then they must use that meets Environmental, Health &amp; Safety to meet energy and safety standards.  </t>
  </si>
  <si>
    <t xml:space="preserve">Assigning available points is subjective. The factors we use are time (both set-up and on-going maintenance), expense, benefit, incentive for behavior change, and ability to verify. </t>
  </si>
  <si>
    <r>
      <t xml:space="preserve">Office uses rechargeable batteries for </t>
    </r>
    <r>
      <rPr>
        <u/>
        <sz val="11"/>
        <color indexed="8"/>
        <rFont val="Calibri"/>
      </rPr>
      <t>all</t>
    </r>
    <r>
      <rPr>
        <sz val="11"/>
        <color indexed="8"/>
        <rFont val="Calibri"/>
        <family val="2"/>
      </rPr>
      <t xml:space="preserve"> AA and AAA battery needs. NOTE: The Office of Environmental Health and Safety no longer considers Alkaline batteries as hazardous. Thus, they can be thrown away - there is no recycling program for alkaline batteries. Environmental Health and Safety will pick-up lithium batteries (including laptop batteries). Contact them for disposal. </t>
    </r>
  </si>
  <si>
    <t>EHS announcment on Alkaline Batteries</t>
  </si>
  <si>
    <t>Specialty Recyclables: Office posts a list of specialty recyclable materials (list provided in link for UO Campus Zero Waste Materials List) by central recycling area and recycles specialty recyclable materials as they arise. NOTE: Alkaline AA and AAA batteries are no longer recylced at the UO; they are considered non-hazardous, and there is little market for recycling them. Thus, they can be thrown away. Lithium batteries (like laptop batteries) should be picked up by Environmental Health and Safety: (541) 346-3192.</t>
  </si>
  <si>
    <t xml:space="preserve">There are four certification levels offered by the GRO Program:  Bronze, Silver, Gold, and Platinum.  Your office must meet all prerequisites to qualify to participate in the GRO Program. Certification levels are determined by the number of points acquired out of a possible 165.                                                                                                                                                                                                                                                                                                                                                                                                  BRONZE certification = 65 - 84 points PLUS ALL PREREQUISITES, SILVER certification = 85 - 109 points  PLUS ALL PREREQUISITES,  GOLD certification = 110 - 134 points PLUS ALL PREREQUISITES, PLATINUM certification = 135 or more points PLUS ALL PREREQUISITES.                                                                                                                      </t>
  </si>
  <si>
    <t xml:space="preserve">Office disposes of E-waste, CFLs, batteries, and other hazardous materials in accordance with UO's Environmental Health &amp; Safety policies. NOTE: Alkaline batteries (common AA and AAA, for example) are non-hazardous and can be thrown away with the regular trash.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</si>
</sst>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1"/>
      <color indexed="8"/>
      <name val="Calibri"/>
      <family val="2"/>
    </font>
    <font>
      <i/>
      <sz val="11"/>
      <color indexed="8"/>
      <name val="Calibri"/>
      <family val="2"/>
    </font>
    <font>
      <b/>
      <sz val="11"/>
      <color indexed="8"/>
      <name val="Calibri"/>
      <family val="2"/>
    </font>
    <font>
      <sz val="11"/>
      <color indexed="10"/>
      <name val="Calibri"/>
      <family val="2"/>
    </font>
    <font>
      <sz val="11"/>
      <name val="Calibri"/>
      <family val="2"/>
    </font>
    <font>
      <u/>
      <sz val="8.8000000000000007"/>
      <color indexed="12"/>
      <name val="Calibri"/>
      <family val="2"/>
    </font>
    <font>
      <sz val="8"/>
      <name val="Verdana"/>
      <family val="2"/>
    </font>
    <font>
      <sz val="8"/>
      <name val="Calibri"/>
      <family val="2"/>
    </font>
    <font>
      <b/>
      <i/>
      <sz val="11"/>
      <color indexed="8"/>
      <name val="Calibri"/>
      <family val="2"/>
    </font>
    <font>
      <b/>
      <sz val="14"/>
      <color theme="1"/>
      <name val="Calibri"/>
      <family val="2"/>
      <scheme val="minor"/>
    </font>
    <font>
      <sz val="12"/>
      <name val="Calibri"/>
      <family val="2"/>
    </font>
    <font>
      <sz val="12"/>
      <color indexed="8"/>
      <name val="Calibri"/>
      <family val="2"/>
    </font>
    <font>
      <u/>
      <sz val="12"/>
      <color indexed="12"/>
      <name val="Calibri"/>
      <family val="2"/>
    </font>
    <font>
      <sz val="11"/>
      <color indexed="9"/>
      <name val="Calibri"/>
      <family val="2"/>
    </font>
    <font>
      <sz val="9"/>
      <color indexed="8"/>
      <name val="Calibri"/>
      <family val="2"/>
    </font>
    <font>
      <b/>
      <sz val="20"/>
      <name val="Calibri"/>
      <family val="2"/>
      <scheme val="minor"/>
    </font>
    <font>
      <b/>
      <sz val="20"/>
      <name val="Calibri"/>
      <family val="2"/>
    </font>
    <font>
      <u/>
      <sz val="11"/>
      <color indexed="9"/>
      <name val="Calibri"/>
      <family val="2"/>
    </font>
    <font>
      <sz val="11"/>
      <color indexed="8"/>
      <name val="Calibri"/>
      <family val="2"/>
    </font>
    <font>
      <b/>
      <sz val="11"/>
      <color indexed="8"/>
      <name val="Calibri"/>
      <family val="2"/>
    </font>
    <font>
      <u/>
      <sz val="9"/>
      <color indexed="12"/>
      <name val="Calibri"/>
      <family val="2"/>
    </font>
    <font>
      <sz val="8"/>
      <color indexed="8"/>
      <name val="Calibri"/>
      <family val="2"/>
    </font>
    <font>
      <sz val="10"/>
      <color indexed="8"/>
      <name val="Calibri"/>
      <family val="2"/>
    </font>
    <font>
      <sz val="11"/>
      <color indexed="9"/>
      <name val="Calibri"/>
      <family val="2"/>
    </font>
    <font>
      <b/>
      <sz val="18"/>
      <color indexed="10"/>
      <name val="Calibri"/>
      <family val="2"/>
    </font>
    <font>
      <b/>
      <sz val="16"/>
      <color indexed="10"/>
      <name val="Calibri"/>
      <family val="2"/>
    </font>
    <font>
      <b/>
      <sz val="11"/>
      <color indexed="10"/>
      <name val="Calibri"/>
      <family val="2"/>
    </font>
    <font>
      <u/>
      <sz val="11"/>
      <color indexed="20"/>
      <name val="Calibri"/>
      <family val="2"/>
    </font>
    <font>
      <sz val="9"/>
      <color indexed="10"/>
      <name val="Calibri"/>
      <family val="2"/>
    </font>
    <font>
      <b/>
      <sz val="20"/>
      <color indexed="10"/>
      <name val="Calibri"/>
      <family val="2"/>
    </font>
    <font>
      <sz val="18"/>
      <name val="Calibri"/>
      <family val="2"/>
    </font>
    <font>
      <sz val="9"/>
      <name val="Calibri"/>
      <family val="2"/>
    </font>
    <font>
      <b/>
      <i/>
      <sz val="11"/>
      <name val="Calibri"/>
      <family val="2"/>
    </font>
    <font>
      <b/>
      <sz val="12"/>
      <color indexed="8"/>
      <name val="Calibri"/>
      <family val="2"/>
    </font>
    <font>
      <sz val="8"/>
      <color indexed="8"/>
      <name val="Calibri"/>
      <family val="2"/>
    </font>
    <font>
      <sz val="9"/>
      <name val="Calibri"/>
      <family val="2"/>
    </font>
    <font>
      <u/>
      <sz val="8.8000000000000007"/>
      <name val="Calibri"/>
      <family val="2"/>
    </font>
    <font>
      <sz val="8"/>
      <color indexed="8"/>
      <name val="Calibri"/>
      <family val="2"/>
    </font>
    <font>
      <b/>
      <sz val="11"/>
      <name val="Calibri"/>
      <family val="2"/>
    </font>
    <font>
      <b/>
      <sz val="16"/>
      <name val="Calibri"/>
      <family val="2"/>
    </font>
    <font>
      <b/>
      <sz val="9"/>
      <color indexed="8"/>
      <name val="Calibri"/>
      <family val="2"/>
    </font>
    <font>
      <b/>
      <sz val="22"/>
      <color indexed="8"/>
      <name val="Calibri"/>
      <family val="2"/>
    </font>
    <font>
      <b/>
      <u/>
      <sz val="12"/>
      <color indexed="12"/>
      <name val="Calibri"/>
      <family val="2"/>
    </font>
    <font>
      <u/>
      <sz val="11"/>
      <color theme="11"/>
      <name val="Calibri"/>
      <family val="2"/>
    </font>
    <font>
      <b/>
      <sz val="12"/>
      <name val="Calibri"/>
      <family val="2"/>
    </font>
    <font>
      <sz val="8"/>
      <color theme="1"/>
      <name val="Calibri"/>
      <family val="2"/>
    </font>
    <font>
      <sz val="8"/>
      <color indexed="8"/>
      <name val="Calibri"/>
      <family val="2"/>
      <scheme val="minor"/>
    </font>
    <font>
      <u/>
      <sz val="11"/>
      <color indexed="8"/>
      <name val="Calibri"/>
    </font>
    <font>
      <i/>
      <strike/>
      <sz val="8"/>
      <color theme="0" tint="-0.249977111117893"/>
      <name val="Calibri"/>
    </font>
    <font>
      <i/>
      <strike/>
      <sz val="11"/>
      <color theme="0" tint="-0.249977111117893"/>
      <name val="Calibri"/>
    </font>
    <font>
      <i/>
      <strike/>
      <sz val="9"/>
      <color theme="0" tint="-0.249977111117893"/>
      <name val="Calibri"/>
    </font>
    <font>
      <i/>
      <strike/>
      <u/>
      <sz val="8.8000000000000007"/>
      <color theme="0" tint="-0.249977111117893"/>
      <name val="Calibri"/>
    </font>
  </fonts>
  <fills count="10">
    <fill>
      <patternFill patternType="none"/>
    </fill>
    <fill>
      <patternFill patternType="gray125"/>
    </fill>
    <fill>
      <patternFill patternType="solid">
        <fgColor theme="0" tint="-0.14999847407452621"/>
        <bgColor indexed="64"/>
      </patternFill>
    </fill>
    <fill>
      <patternFill patternType="solid">
        <fgColor rgb="FF068B49"/>
        <bgColor indexed="64"/>
      </patternFill>
    </fill>
    <fill>
      <patternFill patternType="solid">
        <fgColor rgb="FF55E162"/>
        <bgColor indexed="64"/>
      </patternFill>
    </fill>
    <fill>
      <patternFill patternType="solid">
        <fgColor theme="8" tint="0.59999389629810485"/>
        <bgColor indexed="64"/>
      </patternFill>
    </fill>
    <fill>
      <patternFill patternType="solid">
        <fgColor rgb="FF068B49"/>
        <bgColor rgb="FF000000"/>
      </patternFill>
    </fill>
    <fill>
      <patternFill patternType="solid">
        <fgColor rgb="FFFFC000"/>
        <bgColor indexed="64"/>
      </patternFill>
    </fill>
    <fill>
      <patternFill patternType="solid">
        <fgColor rgb="FFFFFF00"/>
        <bgColor indexed="64"/>
      </patternFill>
    </fill>
    <fill>
      <patternFill patternType="solid">
        <fgColor indexed="57"/>
        <bgColor indexed="64"/>
      </patternFill>
    </fill>
  </fills>
  <borders count="4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ck">
        <color rgb="FFFFFF00"/>
      </top>
      <bottom/>
      <diagonal/>
    </border>
    <border>
      <left style="thin">
        <color auto="1"/>
      </left>
      <right style="thin">
        <color auto="1"/>
      </right>
      <top style="thin">
        <color auto="1"/>
      </top>
      <bottom style="thin">
        <color auto="1"/>
      </bottom>
      <diagonal/>
    </border>
    <border>
      <left style="thin">
        <color theme="0" tint="-0.249977111117893"/>
      </left>
      <right/>
      <top style="thin">
        <color theme="0" tint="-0.249977111117893"/>
      </top>
      <bottom style="thin">
        <color theme="0" tint="-0.249977111117893"/>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right style="thick">
        <color rgb="FFFFFF00"/>
      </right>
      <top style="thick">
        <color rgb="FFFFFF00"/>
      </top>
      <bottom style="thick">
        <color rgb="FFFFFF00"/>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auto="1"/>
      </right>
      <top style="thin">
        <color auto="1"/>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right style="thin">
        <color auto="1"/>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diagonal/>
    </border>
    <border>
      <left style="thin">
        <color auto="1"/>
      </left>
      <right style="thin">
        <color theme="0" tint="-0.249977111117893"/>
      </right>
      <top style="thin">
        <color theme="0" tint="-0.249977111117893"/>
      </top>
      <bottom style="thin">
        <color auto="1"/>
      </bottom>
      <diagonal/>
    </border>
    <border>
      <left style="thin">
        <color theme="0" tint="-0.249977111117893"/>
      </left>
      <right/>
      <top style="thin">
        <color theme="0" tint="-0.249977111117893"/>
      </top>
      <bottom style="thin">
        <color auto="1"/>
      </bottom>
      <diagonal/>
    </border>
    <border>
      <left/>
      <right style="thin">
        <color auto="1"/>
      </right>
      <top style="thin">
        <color theme="0" tint="-0.249977111117893"/>
      </top>
      <bottom style="thin">
        <color auto="1"/>
      </bottom>
      <diagonal/>
    </border>
  </borders>
  <cellStyleXfs count="40">
    <xf numFmtId="0" fontId="0" fillId="0" borderId="0"/>
    <xf numFmtId="0" fontId="5" fillId="0" borderId="0" applyNumberFormat="0" applyFill="0" applyBorder="0" applyAlignment="0" applyProtection="0">
      <alignment vertical="top"/>
      <protection locked="0"/>
    </xf>
    <xf numFmtId="0" fontId="2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362">
    <xf numFmtId="0" fontId="0" fillId="0" borderId="0" xfId="0"/>
    <xf numFmtId="0" fontId="0" fillId="0" borderId="0" xfId="0" applyFill="1" applyBorder="1"/>
    <xf numFmtId="0" fontId="0" fillId="3" borderId="0" xfId="0" applyFill="1"/>
    <xf numFmtId="0" fontId="0" fillId="3" borderId="0" xfId="0" applyFill="1" applyAlignment="1">
      <alignment vertical="center" wrapText="1"/>
    </xf>
    <xf numFmtId="0" fontId="0" fillId="3" borderId="0" xfId="0" applyFill="1" applyAlignment="1">
      <alignment horizontal="center" vertical="center" wrapText="1"/>
    </xf>
    <xf numFmtId="0" fontId="1" fillId="3" borderId="0" xfId="0" applyFont="1" applyFill="1"/>
    <xf numFmtId="0" fontId="8" fillId="2" borderId="0" xfId="0" applyFont="1" applyFill="1" applyBorder="1"/>
    <xf numFmtId="0" fontId="0" fillId="0" borderId="0" xfId="0" applyFill="1" applyBorder="1" applyAlignment="1">
      <alignment horizontal="left" wrapText="1" indent="1"/>
    </xf>
    <xf numFmtId="0" fontId="14" fillId="3" borderId="0" xfId="0" applyFont="1" applyFill="1"/>
    <xf numFmtId="0" fontId="8" fillId="0" borderId="0" xfId="0" applyFont="1" applyFill="1" applyBorder="1"/>
    <xf numFmtId="0" fontId="0" fillId="3" borderId="0" xfId="0" applyFill="1" applyBorder="1"/>
    <xf numFmtId="0" fontId="13" fillId="3" borderId="0" xfId="0" applyFont="1" applyFill="1"/>
    <xf numFmtId="0" fontId="13" fillId="3" borderId="0" xfId="0" applyFont="1" applyFill="1" applyBorder="1" applyAlignment="1">
      <alignment horizontal="right" indent="1"/>
    </xf>
    <xf numFmtId="0" fontId="13" fillId="3" borderId="0" xfId="0" applyFont="1" applyFill="1" applyAlignment="1">
      <alignment horizontal="right"/>
    </xf>
    <xf numFmtId="0" fontId="0" fillId="3" borderId="0" xfId="0" applyFill="1" applyAlignment="1">
      <alignment vertical="top"/>
    </xf>
    <xf numFmtId="0" fontId="0" fillId="3" borderId="0" xfId="0" applyFill="1" applyAlignment="1">
      <alignment horizontal="center"/>
    </xf>
    <xf numFmtId="0" fontId="14" fillId="0"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0" fillId="2" borderId="0" xfId="0" applyFont="1" applyFill="1" applyBorder="1" applyAlignment="1">
      <alignment horizontal="center" vertical="center"/>
    </xf>
    <xf numFmtId="164" fontId="8" fillId="2" borderId="0" xfId="0" applyNumberFormat="1" applyFont="1" applyFill="1" applyBorder="1" applyAlignment="1">
      <alignment horizontal="center" vertical="center"/>
    </xf>
    <xf numFmtId="0" fontId="17" fillId="3" borderId="0" xfId="1" applyFont="1" applyFill="1" applyAlignment="1" applyProtection="1">
      <alignment vertical="center"/>
    </xf>
    <xf numFmtId="0" fontId="13" fillId="3" borderId="0" xfId="0" applyFont="1" applyFill="1" applyAlignment="1">
      <alignment vertical="center"/>
    </xf>
    <xf numFmtId="0" fontId="13" fillId="3" borderId="0" xfId="0" applyFont="1" applyFill="1" applyAlignment="1">
      <alignment vertical="top"/>
    </xf>
    <xf numFmtId="0" fontId="17" fillId="3" borderId="0" xfId="1" applyFont="1" applyFill="1" applyAlignment="1" applyProtection="1"/>
    <xf numFmtId="0" fontId="13" fillId="3" borderId="0" xfId="0" applyFont="1" applyFill="1" applyAlignment="1"/>
    <xf numFmtId="0" fontId="0" fillId="3" borderId="0" xfId="0" applyFill="1" applyAlignment="1"/>
    <xf numFmtId="0" fontId="0" fillId="2" borderId="0" xfId="0" applyFont="1" applyFill="1" applyBorder="1"/>
    <xf numFmtId="0" fontId="21"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Border="1"/>
    <xf numFmtId="0" fontId="0" fillId="0" borderId="0" xfId="0" applyBorder="1" applyAlignment="1">
      <alignment vertical="center"/>
    </xf>
    <xf numFmtId="0" fontId="0" fillId="3" borderId="0" xfId="0" applyFill="1" applyAlignment="1">
      <alignment vertical="center"/>
    </xf>
    <xf numFmtId="0" fontId="4" fillId="0" borderId="0" xfId="0" applyFont="1" applyFill="1" applyBorder="1" applyAlignment="1">
      <alignment horizontal="left" wrapText="1" indent="1"/>
    </xf>
    <xf numFmtId="0" fontId="0" fillId="0" borderId="0" xfId="0" applyBorder="1" applyAlignment="1">
      <alignment horizontal="left" vertical="center" wrapText="1" indent="1"/>
    </xf>
    <xf numFmtId="0" fontId="8" fillId="2" borderId="0" xfId="0" applyFont="1" applyFill="1" applyBorder="1" applyAlignment="1">
      <alignment vertical="center"/>
    </xf>
    <xf numFmtId="0" fontId="3" fillId="3" borderId="0" xfId="0" applyFont="1" applyFill="1" applyAlignment="1">
      <alignment vertical="center"/>
    </xf>
    <xf numFmtId="0" fontId="21" fillId="0" borderId="0" xfId="0" applyFont="1" applyAlignment="1">
      <alignment horizontal="center" vertical="center"/>
    </xf>
    <xf numFmtId="0" fontId="21" fillId="0" borderId="0" xfId="0" applyFont="1" applyFill="1" applyBorder="1" applyAlignment="1">
      <alignment horizontal="center" vertical="center" wrapText="1"/>
    </xf>
    <xf numFmtId="0" fontId="14" fillId="3" borderId="0" xfId="0" applyFont="1" applyFill="1" applyAlignment="1"/>
    <xf numFmtId="1" fontId="0" fillId="3" borderId="0" xfId="0" applyNumberFormat="1" applyFill="1"/>
    <xf numFmtId="1" fontId="0" fillId="3" borderId="0" xfId="0" applyNumberFormat="1" applyFill="1" applyAlignment="1">
      <alignment horizontal="center" vertical="center" wrapText="1"/>
    </xf>
    <xf numFmtId="1" fontId="14" fillId="0" borderId="0" xfId="0" applyNumberFormat="1" applyFont="1" applyFill="1" applyBorder="1" applyAlignment="1">
      <alignment horizontal="center" vertical="center" wrapText="1"/>
    </xf>
    <xf numFmtId="1" fontId="8" fillId="2" borderId="0" xfId="0" applyNumberFormat="1" applyFont="1" applyFill="1" applyBorder="1"/>
    <xf numFmtId="1" fontId="0" fillId="0" borderId="0" xfId="0" applyNumberFormat="1" applyFill="1" applyBorder="1" applyAlignment="1">
      <alignment horizontal="center" vertical="center"/>
    </xf>
    <xf numFmtId="0" fontId="0" fillId="3" borderId="0" xfId="0" applyFill="1" applyAlignment="1">
      <alignment horizontal="center" vertical="center"/>
    </xf>
    <xf numFmtId="0" fontId="8" fillId="2" borderId="0" xfId="0" applyFont="1" applyFill="1" applyBorder="1" applyAlignment="1">
      <alignment horizontal="center" vertical="center"/>
    </xf>
    <xf numFmtId="1" fontId="0" fillId="0" borderId="0" xfId="0" applyNumberFormat="1" applyBorder="1" applyAlignment="1">
      <alignment horizontal="center" vertical="center"/>
    </xf>
    <xf numFmtId="1" fontId="8" fillId="2" borderId="0"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1" fontId="0" fillId="3" borderId="0" xfId="0" applyNumberFormat="1" applyFill="1" applyAlignment="1">
      <alignment horizontal="center" vertical="center"/>
    </xf>
    <xf numFmtId="0" fontId="8" fillId="2" borderId="0" xfId="0" applyFont="1" applyFill="1" applyBorder="1" applyAlignment="1"/>
    <xf numFmtId="0" fontId="32" fillId="2" borderId="0" xfId="0" applyFont="1" applyFill="1" applyBorder="1" applyAlignment="1">
      <alignment horizontal="center" vertical="center"/>
    </xf>
    <xf numFmtId="1" fontId="0" fillId="2" borderId="0" xfId="0" applyNumberFormat="1" applyFont="1" applyFill="1" applyBorder="1" applyAlignment="1">
      <alignment horizontal="center" vertical="center"/>
    </xf>
    <xf numFmtId="0" fontId="21" fillId="0" borderId="0" xfId="0" applyFont="1" applyBorder="1" applyAlignment="1"/>
    <xf numFmtId="0" fontId="0" fillId="0" borderId="0" xfId="0" applyBorder="1" applyAlignment="1">
      <alignment horizontal="right" vertical="center"/>
    </xf>
    <xf numFmtId="0" fontId="0" fillId="0" borderId="0" xfId="0" applyAlignment="1">
      <alignment horizontal="right" vertical="center"/>
    </xf>
    <xf numFmtId="1" fontId="4" fillId="0" borderId="0" xfId="0" applyNumberFormat="1" applyFont="1" applyFill="1" applyBorder="1" applyAlignment="1">
      <alignment horizontal="center" vertical="center"/>
    </xf>
    <xf numFmtId="0" fontId="37" fillId="0" borderId="0" xfId="0" applyFont="1" applyBorder="1" applyAlignment="1">
      <alignment horizontal="center" vertical="center"/>
    </xf>
    <xf numFmtId="0" fontId="39" fillId="7" borderId="0" xfId="0" applyFont="1" applyFill="1" applyBorder="1" applyAlignment="1">
      <alignment horizontal="center" vertical="center"/>
    </xf>
    <xf numFmtId="0" fontId="33" fillId="7" borderId="0" xfId="0" applyFont="1" applyFill="1" applyBorder="1" applyAlignment="1">
      <alignment horizontal="right" vertical="center"/>
    </xf>
    <xf numFmtId="0" fontId="0" fillId="9" borderId="8" xfId="0" applyFill="1" applyBorder="1"/>
    <xf numFmtId="0" fontId="21" fillId="9" borderId="8" xfId="0" applyFont="1" applyFill="1" applyBorder="1" applyAlignment="1"/>
    <xf numFmtId="0" fontId="0" fillId="9" borderId="8" xfId="0" applyFill="1" applyBorder="1" applyAlignment="1">
      <alignment horizontal="right" vertical="center"/>
    </xf>
    <xf numFmtId="0" fontId="40" fillId="4" borderId="0" xfId="0" applyFont="1" applyFill="1" applyBorder="1" applyAlignment="1">
      <alignment horizontal="right" vertical="center"/>
    </xf>
    <xf numFmtId="0" fontId="2" fillId="4" borderId="0" xfId="0" applyFont="1" applyFill="1" applyBorder="1" applyAlignment="1">
      <alignment vertical="center"/>
    </xf>
    <xf numFmtId="0" fontId="0" fillId="0" borderId="0" xfId="0" applyFill="1" applyBorder="1" applyAlignment="1">
      <alignment horizontal="left" vertical="center" wrapText="1" indent="1"/>
    </xf>
    <xf numFmtId="164" fontId="8" fillId="2" borderId="0" xfId="0" applyNumberFormat="1" applyFont="1" applyFill="1" applyBorder="1" applyAlignment="1" applyProtection="1">
      <alignment horizontal="center" vertical="center"/>
      <protection locked="0"/>
    </xf>
    <xf numFmtId="0" fontId="5" fillId="0" borderId="0" xfId="1"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center"/>
      <protection locked="0"/>
    </xf>
    <xf numFmtId="164" fontId="14" fillId="0" borderId="0" xfId="0" applyNumberFormat="1" applyFont="1" applyFill="1" applyBorder="1" applyAlignment="1" applyProtection="1">
      <alignment horizontal="center" vertical="center"/>
      <protection locked="0"/>
    </xf>
    <xf numFmtId="0" fontId="0" fillId="9" borderId="13" xfId="0" applyFill="1" applyBorder="1"/>
    <xf numFmtId="0" fontId="0" fillId="9" borderId="13" xfId="0" applyFill="1" applyBorder="1" applyAlignment="1">
      <alignment vertical="center"/>
    </xf>
    <xf numFmtId="0" fontId="0" fillId="3" borderId="0" xfId="0" applyFill="1" applyProtection="1"/>
    <xf numFmtId="0" fontId="30" fillId="3" borderId="0" xfId="0" applyFont="1" applyFill="1" applyProtection="1"/>
    <xf numFmtId="0" fontId="4" fillId="3" borderId="0" xfId="0" applyFont="1" applyFill="1" applyProtection="1"/>
    <xf numFmtId="0" fontId="0" fillId="3" borderId="0" xfId="0" applyFill="1" applyAlignment="1" applyProtection="1">
      <alignment wrapText="1"/>
    </xf>
    <xf numFmtId="0" fontId="0" fillId="8" borderId="3" xfId="0"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20" fillId="0" borderId="0" xfId="1" applyFont="1" applyFill="1" applyBorder="1" applyAlignment="1" applyProtection="1">
      <alignment horizontal="center" vertical="center" wrapText="1"/>
      <protection locked="0"/>
    </xf>
    <xf numFmtId="164" fontId="5" fillId="0" borderId="0" xfId="1" applyNumberFormat="1" applyBorder="1" applyAlignment="1" applyProtection="1">
      <alignment horizontal="center" vertical="center" wrapText="1"/>
      <protection locked="0"/>
    </xf>
    <xf numFmtId="164" fontId="4" fillId="8" borderId="3" xfId="0" applyNumberFormat="1" applyFont="1" applyFill="1" applyBorder="1" applyAlignment="1" applyProtection="1">
      <alignment horizontal="center" vertical="center"/>
      <protection locked="0"/>
    </xf>
    <xf numFmtId="0" fontId="5" fillId="0" borderId="0" xfId="1" applyBorder="1" applyAlignment="1" applyProtection="1">
      <alignment horizontal="center" vertical="center"/>
      <protection locked="0"/>
    </xf>
    <xf numFmtId="164" fontId="0" fillId="0" borderId="0" xfId="0" applyNumberFormat="1" applyFill="1" applyBorder="1" applyAlignment="1" applyProtection="1">
      <alignment horizontal="center"/>
      <protection locked="0"/>
    </xf>
    <xf numFmtId="164" fontId="8" fillId="2" borderId="0" xfId="0" applyNumberFormat="1" applyFont="1" applyFill="1" applyBorder="1" applyAlignment="1" applyProtection="1">
      <alignment horizontal="center"/>
      <protection locked="0"/>
    </xf>
    <xf numFmtId="164" fontId="28" fillId="0" borderId="0" xfId="0" applyNumberFormat="1" applyFont="1" applyFill="1" applyBorder="1" applyAlignment="1" applyProtection="1">
      <alignment horizontal="center" vertical="center" wrapText="1"/>
      <protection locked="0"/>
    </xf>
    <xf numFmtId="1" fontId="0" fillId="3" borderId="0" xfId="0" applyNumberFormat="1" applyFill="1" applyAlignment="1" applyProtection="1">
      <alignment horizontal="center" vertical="center"/>
    </xf>
    <xf numFmtId="1" fontId="0" fillId="3" borderId="0" xfId="0" applyNumberFormat="1" applyFill="1" applyProtection="1"/>
    <xf numFmtId="0" fontId="0" fillId="0" borderId="0" xfId="0" applyFill="1" applyBorder="1" applyProtection="1"/>
    <xf numFmtId="0" fontId="14" fillId="0" borderId="0" xfId="0" applyFont="1" applyFill="1" applyBorder="1" applyAlignment="1" applyProtection="1">
      <alignment horizontal="center" vertical="center" wrapText="1"/>
    </xf>
    <xf numFmtId="1" fontId="14" fillId="0" borderId="0" xfId="0" applyNumberFormat="1" applyFont="1" applyFill="1" applyBorder="1" applyAlignment="1" applyProtection="1">
      <alignment horizontal="center" vertical="center" wrapText="1"/>
    </xf>
    <xf numFmtId="0" fontId="8" fillId="2" borderId="0" xfId="0" applyFont="1" applyFill="1" applyBorder="1" applyProtection="1"/>
    <xf numFmtId="164" fontId="8" fillId="2" borderId="0" xfId="0" applyNumberFormat="1" applyFont="1" applyFill="1" applyBorder="1" applyAlignment="1" applyProtection="1">
      <alignment horizontal="center" vertical="center"/>
    </xf>
    <xf numFmtId="1" fontId="8" fillId="2" borderId="0" xfId="0" applyNumberFormat="1" applyFont="1" applyFill="1" applyBorder="1" applyAlignment="1" applyProtection="1">
      <alignment horizontal="center" vertical="center"/>
    </xf>
    <xf numFmtId="0" fontId="0" fillId="3" borderId="0" xfId="0" applyFill="1" applyBorder="1" applyProtection="1"/>
    <xf numFmtId="1" fontId="32" fillId="2" borderId="0" xfId="0" applyNumberFormat="1" applyFont="1" applyFill="1" applyBorder="1" applyAlignment="1" applyProtection="1">
      <alignment horizontal="center" vertical="center"/>
    </xf>
    <xf numFmtId="0" fontId="0" fillId="3" borderId="0" xfId="0" applyFill="1" applyAlignment="1" applyProtection="1">
      <alignment vertical="center"/>
    </xf>
    <xf numFmtId="0" fontId="13" fillId="3" borderId="0" xfId="0" applyFont="1" applyFill="1" applyAlignment="1" applyProtection="1">
      <alignment vertical="center"/>
    </xf>
    <xf numFmtId="0" fontId="0" fillId="3" borderId="0" xfId="0" applyFill="1" applyAlignment="1" applyProtection="1">
      <alignment horizontal="center" vertical="center" wrapText="1"/>
    </xf>
    <xf numFmtId="1" fontId="0" fillId="3" borderId="0" xfId="0" applyNumberFormat="1" applyFill="1" applyAlignment="1" applyProtection="1">
      <alignment horizontal="center" vertical="center" wrapText="1"/>
    </xf>
    <xf numFmtId="0" fontId="13" fillId="3" borderId="0" xfId="0" applyFont="1" applyFill="1" applyAlignment="1" applyProtection="1">
      <alignment vertical="top"/>
    </xf>
    <xf numFmtId="164" fontId="5" fillId="0" borderId="0" xfId="1" applyNumberFormat="1" applyFill="1" applyBorder="1" applyAlignment="1" applyProtection="1">
      <alignment horizontal="center" vertical="center" wrapText="1"/>
      <protection locked="0"/>
    </xf>
    <xf numFmtId="0" fontId="8" fillId="2" borderId="0" xfId="0" applyFont="1" applyFill="1" applyBorder="1" applyAlignment="1" applyProtection="1">
      <protection locked="0"/>
    </xf>
    <xf numFmtId="0" fontId="5" fillId="0" borderId="0" xfId="1" applyBorder="1" applyAlignment="1" applyProtection="1">
      <alignment horizontal="center" vertical="center" wrapText="1"/>
      <protection locked="0"/>
    </xf>
    <xf numFmtId="0" fontId="0" fillId="8" borderId="3" xfId="0" applyFill="1" applyBorder="1" applyAlignment="1" applyProtection="1">
      <alignment horizontal="left" vertical="center" indent="1"/>
      <protection locked="0"/>
    </xf>
    <xf numFmtId="0" fontId="21" fillId="9" borderId="8" xfId="0" applyFont="1" applyFill="1" applyBorder="1" applyAlignment="1">
      <alignment horizontal="center" vertical="center"/>
    </xf>
    <xf numFmtId="0" fontId="0" fillId="5" borderId="0" xfId="0" applyFill="1" applyBorder="1" applyAlignment="1">
      <alignment horizontal="center" vertical="center"/>
    </xf>
    <xf numFmtId="1" fontId="22" fillId="5" borderId="0" xfId="0" applyNumberFormat="1" applyFont="1" applyFill="1" applyBorder="1" applyAlignment="1">
      <alignment horizontal="center" vertical="center"/>
    </xf>
    <xf numFmtId="0" fontId="22" fillId="5" borderId="0" xfId="0" applyFont="1" applyFill="1" applyBorder="1" applyAlignment="1">
      <alignment horizontal="center" vertical="center"/>
    </xf>
    <xf numFmtId="0" fontId="21" fillId="0" borderId="0" xfId="0" applyFont="1" applyFill="1" applyBorder="1" applyAlignment="1">
      <alignment horizontal="center" vertical="center"/>
    </xf>
    <xf numFmtId="0" fontId="33" fillId="7" borderId="0" xfId="0" applyFont="1" applyFill="1" applyBorder="1" applyAlignment="1">
      <alignment vertical="center"/>
    </xf>
    <xf numFmtId="0" fontId="21" fillId="9" borderId="6" xfId="0" applyFont="1" applyFill="1" applyBorder="1" applyAlignment="1"/>
    <xf numFmtId="0" fontId="21" fillId="9" borderId="7" xfId="0" applyFont="1" applyFill="1" applyBorder="1" applyAlignment="1"/>
    <xf numFmtId="0" fontId="0" fillId="0" borderId="0" xfId="0" applyFill="1" applyBorder="1" applyAlignment="1" applyProtection="1">
      <alignment horizontal="left" vertical="center" wrapText="1" indent="1"/>
    </xf>
    <xf numFmtId="1" fontId="4" fillId="0" borderId="0" xfId="0" applyNumberFormat="1" applyFont="1" applyFill="1" applyBorder="1" applyAlignment="1" applyProtection="1">
      <alignment horizontal="center" vertical="center"/>
    </xf>
    <xf numFmtId="164" fontId="0" fillId="8" borderId="3" xfId="0" applyNumberFormat="1" applyFill="1" applyBorder="1" applyAlignment="1" applyProtection="1">
      <alignment horizontal="center" vertical="center"/>
      <protection locked="0"/>
    </xf>
    <xf numFmtId="0" fontId="5" fillId="0" borderId="9" xfId="1" applyFill="1" applyBorder="1" applyAlignment="1" applyProtection="1">
      <alignment horizontal="center" vertical="center" wrapText="1"/>
      <protection locked="0"/>
    </xf>
    <xf numFmtId="0" fontId="14" fillId="0" borderId="1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2" borderId="20" xfId="0" applyFont="1" applyFill="1" applyBorder="1" applyAlignment="1">
      <alignment horizontal="center" vertical="center"/>
    </xf>
    <xf numFmtId="0" fontId="0" fillId="2" borderId="20" xfId="0" applyFont="1" applyFill="1" applyBorder="1" applyAlignment="1" applyProtection="1">
      <alignment horizontal="center" vertical="center"/>
      <protection locked="0"/>
    </xf>
    <xf numFmtId="0" fontId="31" fillId="0" borderId="16" xfId="0" applyFont="1" applyBorder="1" applyAlignment="1">
      <alignment horizontal="center" vertical="center"/>
    </xf>
    <xf numFmtId="0" fontId="31" fillId="0" borderId="16"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9" xfId="1" applyBorder="1" applyAlignment="1" applyProtection="1">
      <alignment horizontal="center" vertical="center" wrapText="1"/>
      <protection locked="0"/>
    </xf>
    <xf numFmtId="1" fontId="14" fillId="0" borderId="20" xfId="0" applyNumberFormat="1" applyFont="1" applyFill="1" applyBorder="1" applyAlignment="1">
      <alignment horizontal="center" vertical="center" wrapText="1"/>
    </xf>
    <xf numFmtId="1" fontId="8" fillId="2" borderId="20" xfId="0" applyNumberFormat="1" applyFont="1" applyFill="1" applyBorder="1"/>
    <xf numFmtId="1" fontId="0" fillId="0" borderId="20" xfId="0" applyNumberFormat="1" applyFill="1" applyBorder="1" applyAlignment="1">
      <alignment horizontal="center" vertical="center"/>
    </xf>
    <xf numFmtId="0" fontId="14" fillId="0" borderId="16" xfId="0" applyFont="1" applyBorder="1" applyAlignment="1">
      <alignment horizontal="center" vertical="center"/>
    </xf>
    <xf numFmtId="1" fontId="8" fillId="2" borderId="20" xfId="0" applyNumberFormat="1" applyFont="1" applyFill="1" applyBorder="1" applyAlignment="1">
      <alignment horizontal="center"/>
    </xf>
    <xf numFmtId="1" fontId="4" fillId="0" borderId="9" xfId="0" applyNumberFormat="1" applyFont="1" applyFill="1" applyBorder="1" applyAlignment="1">
      <alignment horizontal="center" vertical="center"/>
    </xf>
    <xf numFmtId="1" fontId="8" fillId="2" borderId="20" xfId="0" applyNumberFormat="1" applyFont="1" applyFill="1" applyBorder="1" applyAlignment="1">
      <alignment horizontal="center" vertical="center"/>
    </xf>
    <xf numFmtId="0" fontId="20" fillId="0" borderId="0" xfId="1" applyFont="1" applyFill="1" applyBorder="1" applyAlignment="1" applyProtection="1">
      <alignment horizontal="center" vertical="top" wrapText="1"/>
      <protection locked="0"/>
    </xf>
    <xf numFmtId="0" fontId="35" fillId="0" borderId="16" xfId="0" applyFont="1" applyFill="1" applyBorder="1" applyAlignment="1">
      <alignment horizontal="center" vertical="center"/>
    </xf>
    <xf numFmtId="0" fontId="4" fillId="0" borderId="0" xfId="0" applyFont="1" applyBorder="1" applyAlignment="1">
      <alignment horizontal="left" vertical="center" wrapText="1" indent="1"/>
    </xf>
    <xf numFmtId="0" fontId="0" fillId="0" borderId="9" xfId="0" applyFill="1" applyBorder="1" applyAlignment="1">
      <alignment horizontal="left" vertical="center" wrapText="1" indent="1"/>
    </xf>
    <xf numFmtId="1" fontId="0" fillId="0" borderId="9" xfId="0" applyNumberFormat="1" applyFill="1" applyBorder="1" applyAlignment="1">
      <alignment horizontal="center" vertical="center"/>
    </xf>
    <xf numFmtId="1" fontId="0" fillId="0" borderId="21" xfId="0" applyNumberFormat="1" applyFill="1" applyBorder="1" applyAlignment="1">
      <alignment horizontal="center" vertical="center"/>
    </xf>
    <xf numFmtId="0" fontId="14" fillId="0" borderId="16" xfId="0" applyFont="1" applyFill="1" applyBorder="1" applyAlignment="1" applyProtection="1">
      <alignment horizontal="center" vertical="center" wrapText="1"/>
    </xf>
    <xf numFmtId="1" fontId="14" fillId="0" borderId="20" xfId="0" applyNumberFormat="1"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xf>
    <xf numFmtId="1" fontId="8" fillId="2" borderId="20" xfId="0" applyNumberFormat="1" applyFont="1" applyFill="1" applyBorder="1" applyAlignment="1" applyProtection="1">
      <alignment horizontal="center" vertical="center"/>
    </xf>
    <xf numFmtId="0" fontId="31" fillId="0" borderId="16"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0" fillId="0" borderId="9" xfId="0" applyFill="1" applyBorder="1" applyAlignment="1" applyProtection="1">
      <alignment horizontal="left" wrapText="1" indent="1"/>
    </xf>
    <xf numFmtId="164" fontId="0" fillId="0" borderId="9" xfId="0" applyNumberFormat="1" applyFill="1" applyBorder="1" applyAlignment="1" applyProtection="1">
      <alignment horizontal="center" vertical="center"/>
      <protection locked="0"/>
    </xf>
    <xf numFmtId="1" fontId="4" fillId="0" borderId="9" xfId="0" applyNumberFormat="1" applyFont="1" applyFill="1" applyBorder="1" applyAlignment="1" applyProtection="1">
      <alignment horizontal="center" vertical="center"/>
    </xf>
    <xf numFmtId="0" fontId="8" fillId="2" borderId="20" xfId="0" applyFont="1" applyFill="1" applyBorder="1" applyAlignment="1"/>
    <xf numFmtId="1" fontId="0" fillId="2" borderId="20"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64" fontId="5" fillId="0" borderId="9" xfId="1" applyNumberFormat="1" applyFill="1" applyBorder="1" applyAlignment="1" applyProtection="1">
      <alignment horizontal="center" wrapText="1"/>
      <protection locked="0"/>
    </xf>
    <xf numFmtId="164" fontId="0" fillId="8" borderId="22" xfId="0" applyNumberFormat="1" applyFill="1" applyBorder="1" applyAlignment="1" applyProtection="1">
      <alignment horizontal="center" vertical="center"/>
      <protection locked="0"/>
    </xf>
    <xf numFmtId="0" fontId="13" fillId="3" borderId="0" xfId="0" applyFont="1" applyFill="1" applyBorder="1" applyAlignment="1" applyProtection="1">
      <alignment wrapText="1"/>
    </xf>
    <xf numFmtId="0" fontId="16" fillId="0" borderId="0" xfId="0" applyFont="1" applyFill="1" applyBorder="1" applyAlignment="1">
      <alignment horizontal="center" vertical="center" wrapText="1"/>
    </xf>
    <xf numFmtId="0" fontId="0" fillId="0" borderId="0" xfId="0" applyFill="1" applyBorder="1" applyAlignment="1">
      <alignment horizontal="left" vertical="center" wrapText="1" indent="1"/>
    </xf>
    <xf numFmtId="0" fontId="14" fillId="0" borderId="16" xfId="0" applyFont="1" applyFill="1" applyBorder="1" applyAlignment="1">
      <alignment horizontal="center" vertical="center"/>
    </xf>
    <xf numFmtId="1" fontId="0" fillId="0" borderId="20" xfId="0" applyNumberFormat="1" applyFill="1" applyBorder="1" applyAlignment="1">
      <alignment horizontal="center" vertical="center"/>
    </xf>
    <xf numFmtId="0" fontId="0" fillId="0" borderId="0" xfId="0" applyFill="1" applyBorder="1" applyAlignment="1">
      <alignment horizontal="left" vertical="center" wrapText="1" indent="1"/>
    </xf>
    <xf numFmtId="0" fontId="14" fillId="0" borderId="16" xfId="0" applyFont="1" applyFill="1" applyBorder="1" applyAlignment="1">
      <alignment horizontal="center" vertical="center"/>
    </xf>
    <xf numFmtId="1" fontId="0" fillId="0" borderId="20" xfId="0" applyNumberFormat="1" applyFill="1" applyBorder="1" applyAlignment="1">
      <alignment horizontal="center" vertical="center"/>
    </xf>
    <xf numFmtId="164" fontId="0" fillId="8" borderId="3" xfId="0" applyNumberFormat="1" applyFill="1" applyBorder="1" applyAlignment="1" applyProtection="1">
      <alignment horizontal="center" vertical="center"/>
      <protection locked="0"/>
    </xf>
    <xf numFmtId="0" fontId="0" fillId="0" borderId="0" xfId="0" applyBorder="1" applyAlignment="1">
      <alignment horizontal="left" vertical="center" wrapText="1" indent="1"/>
    </xf>
    <xf numFmtId="0" fontId="0" fillId="0" borderId="0" xfId="0" applyFill="1" applyBorder="1" applyAlignment="1">
      <alignment horizontal="left" vertical="center" wrapText="1" indent="1"/>
    </xf>
    <xf numFmtId="0" fontId="0" fillId="0" borderId="9" xfId="0" applyFill="1" applyBorder="1" applyAlignment="1">
      <alignment horizontal="left" vertical="center" wrapText="1" indent="1"/>
    </xf>
    <xf numFmtId="0" fontId="14" fillId="0" borderId="16" xfId="0" applyFont="1" applyFill="1" applyBorder="1" applyAlignment="1">
      <alignment horizontal="center" vertical="center"/>
    </xf>
    <xf numFmtId="1" fontId="0" fillId="0" borderId="20" xfId="0" applyNumberFormat="1" applyFill="1" applyBorder="1" applyAlignment="1">
      <alignment horizontal="center" vertical="center"/>
    </xf>
    <xf numFmtId="0" fontId="0" fillId="0" borderId="0" xfId="0" applyFill="1" applyBorder="1" applyAlignment="1" applyProtection="1">
      <alignment horizontal="left" vertical="center" wrapText="1" indent="1"/>
    </xf>
    <xf numFmtId="164" fontId="0" fillId="8" borderId="3" xfId="0" applyNumberFormat="1" applyFill="1" applyBorder="1" applyAlignment="1" applyProtection="1">
      <alignment horizontal="center" vertical="center"/>
      <protection locked="0"/>
    </xf>
    <xf numFmtId="0" fontId="0" fillId="0" borderId="0" xfId="0" applyBorder="1" applyAlignment="1">
      <alignment horizontal="left" vertical="center" wrapText="1" indent="1"/>
    </xf>
    <xf numFmtId="1" fontId="0" fillId="0" borderId="20" xfId="0" applyNumberFormat="1" applyFont="1" applyFill="1" applyBorder="1" applyAlignment="1">
      <alignment horizontal="center" vertical="center"/>
    </xf>
    <xf numFmtId="0" fontId="0" fillId="0" borderId="9" xfId="0" applyBorder="1" applyAlignment="1">
      <alignment horizontal="left" vertical="center" wrapText="1" indent="1"/>
    </xf>
    <xf numFmtId="1" fontId="4" fillId="0" borderId="9" xfId="0" applyNumberFormat="1" applyFont="1" applyBorder="1" applyAlignment="1">
      <alignment horizontal="center" vertical="center"/>
    </xf>
    <xf numFmtId="1" fontId="4" fillId="0" borderId="26" xfId="0" applyNumberFormat="1" applyFont="1" applyFill="1" applyBorder="1" applyAlignment="1">
      <alignment horizontal="center" vertical="center"/>
    </xf>
    <xf numFmtId="1" fontId="4" fillId="0" borderId="27" xfId="0" applyNumberFormat="1" applyFont="1" applyFill="1" applyBorder="1" applyAlignment="1">
      <alignment horizontal="center" vertical="center"/>
    </xf>
    <xf numFmtId="1" fontId="4" fillId="0" borderId="26" xfId="0" applyNumberFormat="1" applyFont="1" applyFill="1" applyBorder="1" applyAlignment="1" applyProtection="1">
      <alignment horizontal="center" vertical="center"/>
    </xf>
    <xf numFmtId="1" fontId="0" fillId="0" borderId="27" xfId="0" applyNumberFormat="1" applyFill="1" applyBorder="1" applyAlignment="1" applyProtection="1">
      <alignment horizontal="center" vertical="center"/>
    </xf>
    <xf numFmtId="1" fontId="0" fillId="0" borderId="27" xfId="0" applyNumberFormat="1" applyFill="1" applyBorder="1" applyAlignment="1">
      <alignment horizontal="center" vertical="center"/>
    </xf>
    <xf numFmtId="0" fontId="31" fillId="0" borderId="15" xfId="0" applyFont="1" applyFill="1" applyBorder="1" applyAlignment="1">
      <alignment horizontal="center" vertical="center"/>
    </xf>
    <xf numFmtId="164" fontId="42" fillId="0" borderId="9" xfId="1" applyNumberFormat="1" applyFont="1" applyFill="1" applyBorder="1" applyAlignment="1" applyProtection="1">
      <alignment horizontal="center" vertical="center" wrapText="1"/>
      <protection locked="0"/>
    </xf>
    <xf numFmtId="0" fontId="4" fillId="0" borderId="9"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164" fontId="5" fillId="2" borderId="18" xfId="1" applyNumberFormat="1" applyFill="1" applyBorder="1" applyAlignment="1" applyProtection="1">
      <alignment horizontal="center" vertical="center" wrapText="1"/>
      <protection locked="0"/>
    </xf>
    <xf numFmtId="164" fontId="4" fillId="2" borderId="18" xfId="0" applyNumberFormat="1" applyFont="1" applyFill="1" applyBorder="1" applyAlignment="1" applyProtection="1">
      <alignment horizontal="center" vertical="center"/>
      <protection locked="0"/>
    </xf>
    <xf numFmtId="1" fontId="4" fillId="2" borderId="18" xfId="0" applyNumberFormat="1" applyFont="1" applyFill="1" applyBorder="1" applyAlignment="1">
      <alignment horizontal="center" vertical="center"/>
    </xf>
    <xf numFmtId="1" fontId="4" fillId="2" borderId="19" xfId="0" applyNumberFormat="1" applyFont="1" applyFill="1" applyBorder="1" applyAlignment="1">
      <alignment horizontal="center" vertical="center"/>
    </xf>
    <xf numFmtId="0" fontId="0" fillId="2" borderId="0" xfId="0" applyFill="1" applyBorder="1" applyAlignment="1">
      <alignment horizontal="left" vertical="center" wrapText="1"/>
    </xf>
    <xf numFmtId="164" fontId="36" fillId="2" borderId="0" xfId="1" applyNumberFormat="1" applyFont="1" applyFill="1" applyBorder="1" applyAlignment="1" applyProtection="1">
      <alignment horizontal="center" vertical="center" wrapText="1"/>
      <protection locked="0"/>
    </xf>
    <xf numFmtId="164" fontId="4" fillId="2" borderId="0" xfId="0" applyNumberFormat="1" applyFont="1" applyFill="1" applyBorder="1" applyAlignment="1" applyProtection="1">
      <alignment horizontal="center" vertical="center"/>
      <protection locked="0"/>
    </xf>
    <xf numFmtId="1" fontId="4" fillId="2" borderId="0" xfId="0" applyNumberFormat="1" applyFont="1" applyFill="1" applyBorder="1" applyAlignment="1">
      <alignment horizontal="center" vertical="center"/>
    </xf>
    <xf numFmtId="1" fontId="4" fillId="2" borderId="20" xfId="0" applyNumberFormat="1" applyFont="1" applyFill="1" applyBorder="1" applyAlignment="1">
      <alignment horizontal="center" vertical="center"/>
    </xf>
    <xf numFmtId="0" fontId="4" fillId="2" borderId="9" xfId="0" applyFont="1" applyFill="1" applyBorder="1" applyAlignment="1">
      <alignment horizontal="left" vertical="center" wrapText="1"/>
    </xf>
    <xf numFmtId="164" fontId="36" fillId="2" borderId="9" xfId="1" applyNumberFormat="1" applyFont="1" applyFill="1" applyBorder="1" applyAlignment="1" applyProtection="1">
      <alignment horizontal="center" vertical="center" wrapText="1"/>
      <protection locked="0"/>
    </xf>
    <xf numFmtId="164" fontId="4" fillId="2" borderId="9" xfId="0" applyNumberFormat="1" applyFont="1" applyFill="1" applyBorder="1" applyAlignment="1" applyProtection="1">
      <alignment horizontal="center" vertical="center"/>
      <protection locked="0"/>
    </xf>
    <xf numFmtId="1" fontId="4" fillId="2" borderId="9" xfId="0" applyNumberFormat="1" applyFont="1" applyFill="1" applyBorder="1" applyAlignment="1">
      <alignment horizontal="center" vertical="center"/>
    </xf>
    <xf numFmtId="1" fontId="4" fillId="2" borderId="21" xfId="0" applyNumberFormat="1" applyFont="1" applyFill="1" applyBorder="1" applyAlignment="1">
      <alignment horizontal="center" vertical="center"/>
    </xf>
    <xf numFmtId="0" fontId="0" fillId="2" borderId="18" xfId="0" applyFill="1" applyBorder="1" applyAlignment="1">
      <alignment horizontal="left" vertical="center" wrapText="1"/>
    </xf>
    <xf numFmtId="0" fontId="19" fillId="0" borderId="16" xfId="0" applyFont="1" applyFill="1" applyBorder="1" applyAlignment="1" applyProtection="1">
      <alignment horizontal="left" vertical="top" wrapText="1"/>
    </xf>
    <xf numFmtId="0" fontId="19" fillId="0" borderId="20" xfId="0" applyFont="1" applyFill="1" applyBorder="1" applyAlignment="1" applyProtection="1">
      <alignment horizontal="left" vertical="top" wrapText="1"/>
    </xf>
    <xf numFmtId="0" fontId="19" fillId="0" borderId="20" xfId="0" applyFont="1" applyFill="1" applyBorder="1" applyAlignment="1" applyProtection="1">
      <alignment horizontal="left" vertical="top" wrapText="1" indent="1"/>
    </xf>
    <xf numFmtId="0" fontId="19" fillId="0" borderId="16" xfId="0" applyFont="1" applyFill="1" applyBorder="1" applyAlignment="1" applyProtection="1">
      <alignment horizontal="left" vertical="center" wrapText="1"/>
    </xf>
    <xf numFmtId="0" fontId="0" fillId="0" borderId="20" xfId="0" applyFill="1" applyBorder="1" applyAlignment="1" applyProtection="1">
      <alignment wrapText="1"/>
    </xf>
    <xf numFmtId="0" fontId="19" fillId="0" borderId="16" xfId="0" applyFont="1" applyFill="1" applyBorder="1" applyAlignment="1" applyProtection="1">
      <alignment horizontal="left" wrapText="1"/>
    </xf>
    <xf numFmtId="0" fontId="5" fillId="0" borderId="20" xfId="1" applyFill="1" applyBorder="1" applyAlignment="1" applyProtection="1">
      <alignment horizontal="center" vertical="center" wrapText="1"/>
      <protection locked="0"/>
    </xf>
    <xf numFmtId="0" fontId="33" fillId="2" borderId="23" xfId="0" applyFont="1" applyFill="1" applyBorder="1" applyAlignment="1">
      <alignment horizontal="center" vertical="center"/>
    </xf>
    <xf numFmtId="0" fontId="5" fillId="2" borderId="24" xfId="1" applyFill="1" applyBorder="1" applyAlignment="1" applyProtection="1">
      <alignment horizontal="center" vertical="center" wrapText="1"/>
      <protection locked="0"/>
    </xf>
    <xf numFmtId="1" fontId="4" fillId="2" borderId="24" xfId="0" applyNumberFormat="1" applyFont="1" applyFill="1" applyBorder="1" applyAlignment="1">
      <alignment horizontal="center" vertical="center"/>
    </xf>
    <xf numFmtId="1" fontId="0" fillId="2" borderId="22" xfId="0" applyNumberFormat="1" applyFont="1" applyFill="1" applyBorder="1" applyAlignment="1">
      <alignment horizontal="center" vertical="center"/>
    </xf>
    <xf numFmtId="0" fontId="4" fillId="2" borderId="24" xfId="0" applyFont="1" applyFill="1" applyBorder="1" applyAlignment="1">
      <alignment horizontal="left" vertical="center" wrapText="1" indent="1"/>
    </xf>
    <xf numFmtId="1" fontId="0" fillId="5" borderId="0" xfId="0" applyNumberFormat="1" applyFill="1" applyBorder="1" applyAlignment="1">
      <alignment horizontal="center" vertical="center"/>
    </xf>
    <xf numFmtId="0" fontId="14" fillId="0" borderId="15" xfId="0" applyFont="1" applyBorder="1" applyAlignment="1">
      <alignment horizontal="center" vertical="center"/>
    </xf>
    <xf numFmtId="1" fontId="2" fillId="4" borderId="0" xfId="0" applyNumberFormat="1" applyFont="1" applyFill="1" applyBorder="1" applyAlignment="1">
      <alignment horizontal="right" vertical="center"/>
    </xf>
    <xf numFmtId="164" fontId="0" fillId="8" borderId="3" xfId="0" applyNumberFormat="1" applyFill="1" applyBorder="1" applyAlignment="1" applyProtection="1">
      <alignment horizontal="center" vertical="center"/>
      <protection locked="0"/>
    </xf>
    <xf numFmtId="0" fontId="21" fillId="0" borderId="0" xfId="0" applyFont="1" applyBorder="1" applyAlignment="1">
      <alignment horizontal="center" vertical="center"/>
    </xf>
    <xf numFmtId="0" fontId="21" fillId="0" borderId="0" xfId="0" applyFont="1" applyBorder="1" applyAlignment="1">
      <alignment horizontal="left"/>
    </xf>
    <xf numFmtId="0" fontId="2" fillId="4" borderId="0" xfId="0" applyFont="1" applyFill="1" applyBorder="1" applyAlignment="1">
      <alignment horizontal="left" vertical="center"/>
    </xf>
    <xf numFmtId="0" fontId="0" fillId="8" borderId="3" xfId="0" applyFill="1" applyBorder="1" applyAlignment="1" applyProtection="1">
      <alignment horizontal="left" vertical="center" wrapText="1" indent="1"/>
      <protection locked="0"/>
    </xf>
    <xf numFmtId="164" fontId="5" fillId="0" borderId="0" xfId="1" applyNumberForma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indent="1"/>
    </xf>
    <xf numFmtId="0" fontId="0" fillId="9" borderId="28" xfId="0" applyFill="1" applyBorder="1"/>
    <xf numFmtId="0" fontId="0" fillId="9" borderId="29" xfId="0" applyFill="1" applyBorder="1"/>
    <xf numFmtId="0" fontId="4" fillId="0" borderId="0" xfId="0" applyFont="1" applyFill="1" applyBorder="1" applyAlignment="1">
      <alignment horizontal="left" vertical="center" wrapText="1" indent="1"/>
    </xf>
    <xf numFmtId="164" fontId="0" fillId="8" borderId="3" xfId="0" applyNumberFormat="1" applyFill="1" applyBorder="1" applyAlignment="1" applyProtection="1">
      <alignment horizontal="center" vertical="center"/>
      <protection locked="0"/>
    </xf>
    <xf numFmtId="0" fontId="0" fillId="8" borderId="3" xfId="0" applyFill="1" applyBorder="1" applyAlignment="1" applyProtection="1">
      <alignment horizontal="center" vertical="center" wrapText="1"/>
      <protection locked="0"/>
    </xf>
    <xf numFmtId="0" fontId="10" fillId="0" borderId="33" xfId="1" applyFont="1" applyFill="1" applyBorder="1" applyAlignment="1" applyProtection="1">
      <alignment horizontal="left" vertical="center" indent="2"/>
      <protection hidden="1"/>
    </xf>
    <xf numFmtId="0" fontId="10" fillId="0" borderId="37" xfId="1" applyFont="1" applyFill="1" applyBorder="1" applyAlignment="1" applyProtection="1">
      <alignment horizontal="left" vertical="center" indent="2"/>
      <protection hidden="1"/>
    </xf>
    <xf numFmtId="0" fontId="10" fillId="0" borderId="36" xfId="1" applyFont="1" applyFill="1" applyBorder="1" applyAlignment="1" applyProtection="1">
      <alignment horizontal="left" vertical="center" wrapText="1" indent="2"/>
      <protection hidden="1"/>
    </xf>
    <xf numFmtId="1" fontId="0" fillId="0" borderId="20" xfId="0" applyNumberFormat="1" applyFill="1" applyBorder="1" applyAlignment="1">
      <alignment horizontal="center" vertical="center"/>
    </xf>
    <xf numFmtId="164" fontId="0" fillId="8" borderId="3" xfId="0" applyNumberFormat="1" applyFill="1" applyBorder="1" applyAlignment="1" applyProtection="1">
      <alignment horizontal="center" vertical="center"/>
      <protection locked="0"/>
    </xf>
    <xf numFmtId="0" fontId="5" fillId="0" borderId="0" xfId="1" applyAlignment="1" applyProtection="1">
      <alignment horizontal="center" vertical="center" wrapText="1"/>
    </xf>
    <xf numFmtId="0" fontId="22" fillId="0" borderId="0" xfId="0" applyFont="1" applyAlignment="1">
      <alignment horizontal="center" vertical="center" wrapText="1"/>
    </xf>
    <xf numFmtId="0" fontId="33" fillId="4" borderId="0" xfId="0" applyFont="1" applyFill="1" applyBorder="1" applyAlignment="1">
      <alignment horizontal="left" vertical="center"/>
    </xf>
    <xf numFmtId="0" fontId="0" fillId="0" borderId="0" xfId="0" applyBorder="1" applyAlignment="1">
      <alignment horizontal="center" vertical="center"/>
    </xf>
    <xf numFmtId="0" fontId="0" fillId="9" borderId="0" xfId="0" applyFill="1" applyBorder="1" applyAlignment="1">
      <alignment horizontal="center"/>
    </xf>
    <xf numFmtId="0" fontId="0" fillId="9" borderId="7" xfId="0" applyFill="1" applyBorder="1" applyAlignment="1">
      <alignment horizontal="center"/>
    </xf>
    <xf numFmtId="164" fontId="5" fillId="0" borderId="0" xfId="1" applyNumberFormat="1" applyBorder="1" applyAlignment="1" applyProtection="1">
      <alignment horizontal="center" vertical="center"/>
      <protection locked="0"/>
    </xf>
    <xf numFmtId="0" fontId="48" fillId="0" borderId="0" xfId="0" applyFont="1" applyFill="1" applyBorder="1" applyAlignment="1">
      <alignment horizontal="center" vertical="center"/>
    </xf>
    <xf numFmtId="0" fontId="49" fillId="0" borderId="0" xfId="0" applyFont="1" applyBorder="1" applyAlignment="1">
      <alignment horizontal="right" vertical="center"/>
    </xf>
    <xf numFmtId="0" fontId="50" fillId="0" borderId="16" xfId="0" applyFont="1" applyFill="1" applyBorder="1" applyAlignment="1">
      <alignment horizontal="center" vertical="center"/>
    </xf>
    <xf numFmtId="0" fontId="49" fillId="0" borderId="0" xfId="0" applyFont="1" applyFill="1" applyBorder="1" applyAlignment="1">
      <alignment horizontal="left" vertical="center" wrapText="1" indent="1"/>
    </xf>
    <xf numFmtId="0" fontId="51" fillId="0" borderId="20" xfId="1" applyFont="1" applyBorder="1" applyAlignment="1" applyProtection="1">
      <alignment horizontal="center" vertical="center" wrapText="1"/>
      <protection locked="0"/>
    </xf>
    <xf numFmtId="164" fontId="49" fillId="8" borderId="3" xfId="0" applyNumberFormat="1" applyFont="1" applyFill="1" applyBorder="1" applyAlignment="1" applyProtection="1">
      <alignment horizontal="center" vertical="center"/>
      <protection locked="0"/>
    </xf>
    <xf numFmtId="1" fontId="49" fillId="0" borderId="0" xfId="0" applyNumberFormat="1" applyFont="1" applyFill="1" applyBorder="1" applyAlignment="1">
      <alignment horizontal="center" vertical="center"/>
    </xf>
    <xf numFmtId="1" fontId="49" fillId="0" borderId="20" xfId="0" applyNumberFormat="1" applyFont="1" applyFill="1" applyBorder="1" applyAlignment="1">
      <alignment horizontal="center" vertical="center"/>
    </xf>
    <xf numFmtId="1" fontId="4" fillId="5" borderId="0" xfId="0" applyNumberFormat="1" applyFont="1" applyFill="1" applyBorder="1" applyAlignment="1">
      <alignment horizontal="center" vertical="center"/>
    </xf>
    <xf numFmtId="0" fontId="5" fillId="0" borderId="0" xfId="1" applyFill="1" applyBorder="1" applyAlignment="1" applyProtection="1">
      <alignment horizontal="center" vertical="center"/>
      <protection locked="0"/>
    </xf>
    <xf numFmtId="0" fontId="0" fillId="0" borderId="15" xfId="0" applyFill="1" applyBorder="1" applyAlignment="1" applyProtection="1">
      <alignment horizontal="left" vertical="top" wrapText="1" indent="2"/>
    </xf>
    <xf numFmtId="0" fontId="0" fillId="0" borderId="21" xfId="0" applyFill="1" applyBorder="1" applyAlignment="1" applyProtection="1">
      <alignment horizontal="left" vertical="top" wrapText="1" indent="2"/>
    </xf>
    <xf numFmtId="0" fontId="38" fillId="0" borderId="16" xfId="0" applyFont="1" applyFill="1" applyBorder="1" applyAlignment="1" applyProtection="1">
      <alignment horizontal="left" vertical="top" wrapText="1"/>
    </xf>
    <xf numFmtId="0" fontId="38" fillId="0" borderId="20" xfId="0" applyFont="1" applyFill="1" applyBorder="1" applyAlignment="1" applyProtection="1">
      <alignment horizontal="left" vertical="top" wrapText="1"/>
    </xf>
    <xf numFmtId="0" fontId="2" fillId="0" borderId="16" xfId="0" applyFont="1" applyFill="1" applyBorder="1" applyAlignment="1" applyProtection="1">
      <alignment horizontal="left" vertical="top" wrapText="1"/>
    </xf>
    <xf numFmtId="0" fontId="19" fillId="0" borderId="20"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indent="1"/>
    </xf>
    <xf numFmtId="0" fontId="4" fillId="0" borderId="20" xfId="0" applyFont="1" applyFill="1" applyBorder="1" applyAlignment="1" applyProtection="1">
      <alignment horizontal="left" vertical="top" wrapText="1" indent="1"/>
    </xf>
    <xf numFmtId="0" fontId="0" fillId="0" borderId="16" xfId="0" applyFill="1" applyBorder="1" applyAlignment="1" applyProtection="1">
      <alignment horizontal="left" vertical="top" wrapText="1" indent="2"/>
    </xf>
    <xf numFmtId="0" fontId="18" fillId="0" borderId="20" xfId="0" applyFont="1" applyFill="1" applyBorder="1" applyAlignment="1" applyProtection="1">
      <alignment horizontal="left" vertical="top" wrapText="1" indent="2"/>
    </xf>
    <xf numFmtId="0" fontId="26" fillId="0" borderId="20" xfId="0" applyFont="1" applyFill="1" applyBorder="1" applyAlignment="1" applyProtection="1">
      <alignment horizontal="left" vertical="top" wrapText="1" indent="1"/>
    </xf>
    <xf numFmtId="0" fontId="2" fillId="0" borderId="16"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18" fillId="0" borderId="16" xfId="0" applyFont="1" applyBorder="1" applyAlignment="1" applyProtection="1">
      <alignment horizontal="left" vertical="top" wrapText="1"/>
    </xf>
    <xf numFmtId="0" fontId="0" fillId="0" borderId="16" xfId="0" applyBorder="1" applyAlignment="1" applyProtection="1">
      <alignment horizontal="left" vertical="top" wrapText="1"/>
    </xf>
    <xf numFmtId="0" fontId="18" fillId="0" borderId="20" xfId="0" applyFont="1" applyBorder="1" applyAlignment="1" applyProtection="1">
      <alignment horizontal="left" vertical="top" wrapText="1"/>
    </xf>
    <xf numFmtId="0" fontId="16" fillId="0" borderId="17"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0" fillId="0" borderId="16" xfId="0" applyFill="1" applyBorder="1" applyAlignment="1" applyProtection="1">
      <alignment horizontal="left" vertical="top" wrapText="1" indent="1"/>
    </xf>
    <xf numFmtId="0" fontId="18" fillId="0" borderId="20" xfId="0" applyFont="1" applyFill="1" applyBorder="1" applyAlignment="1" applyProtection="1">
      <alignment horizontal="left" vertical="top" wrapText="1" indent="1"/>
    </xf>
    <xf numFmtId="0" fontId="25" fillId="0" borderId="16"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2" fillId="8" borderId="38" xfId="0" applyFont="1" applyFill="1" applyBorder="1" applyAlignment="1" applyProtection="1">
      <alignment horizontal="left" vertical="top" indent="2"/>
      <protection locked="0"/>
    </xf>
    <xf numFmtId="0" fontId="22" fillId="8" borderId="39" xfId="0" applyFont="1" applyFill="1" applyBorder="1" applyAlignment="1" applyProtection="1">
      <alignment horizontal="left" vertical="top" indent="2"/>
      <protection locked="0"/>
    </xf>
    <xf numFmtId="0" fontId="9" fillId="0" borderId="30" xfId="0" applyFont="1" applyFill="1" applyBorder="1" applyAlignment="1" applyProtection="1">
      <alignment horizontal="center" vertical="center" wrapText="1"/>
      <protection hidden="1"/>
    </xf>
    <xf numFmtId="0" fontId="9" fillId="0" borderId="31" xfId="0" applyFont="1" applyFill="1" applyBorder="1" applyAlignment="1" applyProtection="1">
      <alignment horizontal="center" vertical="center" wrapText="1"/>
      <protection hidden="1"/>
    </xf>
    <xf numFmtId="0" fontId="9" fillId="0" borderId="32" xfId="0" applyFont="1" applyFill="1" applyBorder="1" applyAlignment="1" applyProtection="1">
      <alignment horizontal="center" vertical="center" wrapText="1"/>
      <protection hidden="1"/>
    </xf>
    <xf numFmtId="0" fontId="11" fillId="8" borderId="1" xfId="0" applyFont="1" applyFill="1" applyBorder="1" applyAlignment="1" applyProtection="1">
      <alignment horizontal="left" vertical="center" indent="2"/>
      <protection locked="0"/>
    </xf>
    <xf numFmtId="0" fontId="11" fillId="8" borderId="34" xfId="0" applyFont="1" applyFill="1" applyBorder="1" applyAlignment="1" applyProtection="1">
      <alignment horizontal="left" vertical="center" indent="2"/>
      <protection locked="0"/>
    </xf>
    <xf numFmtId="0" fontId="12" fillId="8" borderId="1" xfId="1" applyFont="1" applyFill="1" applyBorder="1" applyAlignment="1" applyProtection="1">
      <alignment horizontal="left" vertical="center" indent="2"/>
      <protection locked="0"/>
    </xf>
    <xf numFmtId="0" fontId="11" fillId="8" borderId="4" xfId="0" applyFont="1" applyFill="1" applyBorder="1" applyAlignment="1" applyProtection="1">
      <alignment horizontal="left" vertical="center" indent="2"/>
      <protection locked="0"/>
    </xf>
    <xf numFmtId="0" fontId="11" fillId="8" borderId="35" xfId="0" applyFont="1" applyFill="1" applyBorder="1" applyAlignment="1" applyProtection="1">
      <alignment horizontal="left" vertical="center" indent="2"/>
      <protection locked="0"/>
    </xf>
    <xf numFmtId="0" fontId="11" fillId="8" borderId="4" xfId="0" applyFont="1" applyFill="1" applyBorder="1" applyAlignment="1" applyProtection="1">
      <alignment horizontal="center" vertical="center"/>
      <protection locked="0"/>
    </xf>
    <xf numFmtId="0" fontId="11" fillId="8" borderId="35" xfId="0" applyFont="1" applyFill="1" applyBorder="1" applyAlignment="1" applyProtection="1">
      <alignment horizontal="center" vertical="center"/>
      <protection locked="0"/>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0" fillId="0" borderId="0" xfId="0" applyFill="1" applyBorder="1" applyAlignment="1">
      <alignment horizontal="left" vertical="center" wrapText="1" indent="1"/>
    </xf>
    <xf numFmtId="0" fontId="0" fillId="0" borderId="9" xfId="0" applyFill="1" applyBorder="1" applyAlignment="1">
      <alignment horizontal="left" vertical="center" wrapText="1" indent="1"/>
    </xf>
    <xf numFmtId="0" fontId="14" fillId="0" borderId="16" xfId="0" applyFont="1" applyFill="1" applyBorder="1" applyAlignment="1">
      <alignment horizontal="center" vertical="center"/>
    </xf>
    <xf numFmtId="0" fontId="14" fillId="0" borderId="15" xfId="0" applyFont="1" applyFill="1" applyBorder="1" applyAlignment="1">
      <alignment horizontal="center" vertical="center"/>
    </xf>
    <xf numFmtId="0" fontId="4" fillId="8" borderId="10" xfId="1" applyFont="1" applyFill="1" applyBorder="1" applyAlignment="1" applyProtection="1">
      <alignment horizontal="center" vertical="center" wrapText="1"/>
      <protection locked="0"/>
    </xf>
    <xf numFmtId="0" fontId="4" fillId="8" borderId="11" xfId="1" applyFont="1" applyFill="1" applyBorder="1" applyAlignment="1" applyProtection="1">
      <alignment horizontal="center" vertical="center" wrapText="1"/>
      <protection locked="0"/>
    </xf>
    <xf numFmtId="0" fontId="0" fillId="8" borderId="3" xfId="0" applyFill="1" applyBorder="1" applyAlignment="1" applyProtection="1">
      <alignment horizontal="center" vertical="center"/>
      <protection locked="0"/>
    </xf>
    <xf numFmtId="0" fontId="0" fillId="8" borderId="10" xfId="0" applyFill="1" applyBorder="1" applyAlignment="1" applyProtection="1">
      <alignment horizontal="center" vertical="center" wrapText="1"/>
      <protection locked="0"/>
    </xf>
    <xf numFmtId="0" fontId="0" fillId="8" borderId="14" xfId="0" applyFill="1" applyBorder="1" applyAlignment="1" applyProtection="1">
      <alignment horizontal="center" vertical="center" wrapText="1"/>
      <protection locked="0"/>
    </xf>
    <xf numFmtId="0" fontId="4" fillId="0" borderId="0" xfId="0" applyFont="1" applyFill="1" applyBorder="1" applyAlignment="1">
      <alignment horizontal="left" vertical="center" wrapText="1" indent="1"/>
    </xf>
    <xf numFmtId="0" fontId="13" fillId="3" borderId="25" xfId="0" applyFont="1" applyFill="1" applyBorder="1" applyAlignment="1">
      <alignment horizontal="left" vertical="center" indent="8"/>
    </xf>
    <xf numFmtId="0" fontId="13" fillId="3" borderId="26" xfId="0" applyFont="1" applyFill="1" applyBorder="1" applyAlignment="1">
      <alignment horizontal="left" vertical="center" indent="8"/>
    </xf>
    <xf numFmtId="164" fontId="0" fillId="8" borderId="10" xfId="0" applyNumberFormat="1" applyFill="1" applyBorder="1" applyAlignment="1" applyProtection="1">
      <alignment horizontal="center" vertical="center"/>
      <protection locked="0"/>
    </xf>
    <xf numFmtId="164" fontId="0" fillId="8" borderId="11" xfId="0" applyNumberFormat="1" applyFill="1" applyBorder="1" applyAlignment="1" applyProtection="1">
      <alignment horizontal="center" vertical="center"/>
      <protection locked="0"/>
    </xf>
    <xf numFmtId="1" fontId="0" fillId="0" borderId="16"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44" fillId="2" borderId="17" xfId="0" applyFont="1" applyFill="1" applyBorder="1" applyAlignment="1">
      <alignment horizontal="center" vertical="center"/>
    </xf>
    <xf numFmtId="0" fontId="44" fillId="2" borderId="16" xfId="0" applyFont="1" applyFill="1" applyBorder="1" applyAlignment="1">
      <alignment horizontal="center" vertical="center"/>
    </xf>
    <xf numFmtId="0" fontId="44" fillId="2" borderId="15" xfId="0" applyFont="1" applyFill="1" applyBorder="1" applyAlignment="1">
      <alignment horizontal="center" vertical="center"/>
    </xf>
    <xf numFmtId="0" fontId="16" fillId="0" borderId="17" xfId="0" applyFont="1" applyFill="1" applyBorder="1" applyAlignment="1">
      <alignment horizontal="center" vertical="center" wrapText="1"/>
    </xf>
    <xf numFmtId="0" fontId="13" fillId="3" borderId="25" xfId="0" applyFont="1" applyFill="1" applyBorder="1" applyAlignment="1">
      <alignment horizontal="left" vertical="center" indent="9"/>
    </xf>
    <xf numFmtId="0" fontId="13" fillId="3" borderId="26" xfId="0" applyFont="1" applyFill="1" applyBorder="1" applyAlignment="1">
      <alignment horizontal="left" vertical="center" indent="9"/>
    </xf>
    <xf numFmtId="0" fontId="13" fillId="6" borderId="25" xfId="0" applyFont="1" applyFill="1" applyBorder="1" applyAlignment="1">
      <alignment horizontal="left" vertical="center" indent="10"/>
    </xf>
    <xf numFmtId="0" fontId="23" fillId="6" borderId="26" xfId="0" applyFont="1" applyFill="1" applyBorder="1" applyAlignment="1">
      <alignment horizontal="left" vertical="center" indent="10"/>
    </xf>
    <xf numFmtId="0" fontId="13" fillId="6" borderId="25" xfId="0" applyFont="1" applyFill="1" applyBorder="1" applyAlignment="1" applyProtection="1">
      <alignment horizontal="left" indent="10"/>
    </xf>
    <xf numFmtId="0" fontId="23" fillId="6" borderId="26" xfId="0" applyFont="1" applyFill="1" applyBorder="1" applyAlignment="1" applyProtection="1">
      <alignment horizontal="left" indent="10"/>
    </xf>
    <xf numFmtId="1" fontId="4" fillId="0" borderId="0" xfId="0" applyNumberFormat="1" applyFont="1" applyFill="1" applyBorder="1" applyAlignment="1" applyProtection="1">
      <alignment horizontal="center" vertical="center"/>
    </xf>
    <xf numFmtId="164" fontId="0" fillId="8" borderId="3" xfId="0" applyNumberFormat="1" applyFill="1" applyBorder="1" applyAlignment="1" applyProtection="1">
      <alignment horizontal="center" vertical="center"/>
      <protection locked="0"/>
    </xf>
    <xf numFmtId="0" fontId="0" fillId="8" borderId="3" xfId="0" applyFill="1" applyBorder="1" applyAlignment="1" applyProtection="1">
      <alignment horizontal="center" vertical="center" wrapText="1"/>
      <protection locked="0"/>
    </xf>
    <xf numFmtId="1" fontId="4" fillId="0" borderId="16" xfId="0" applyNumberFormat="1" applyFont="1" applyFill="1" applyBorder="1" applyAlignment="1" applyProtection="1">
      <alignment horizontal="center" vertical="center"/>
    </xf>
    <xf numFmtId="0" fontId="15" fillId="0" borderId="17"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0" fillId="0" borderId="0" xfId="0" applyFill="1" applyBorder="1" applyAlignment="1" applyProtection="1">
      <alignment horizontal="left" vertical="center" wrapText="1" indent="1"/>
    </xf>
    <xf numFmtId="0" fontId="31" fillId="0" borderId="16"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indent="1"/>
    </xf>
    <xf numFmtId="0" fontId="14" fillId="0"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5" fillId="0" borderId="20" xfId="1" applyBorder="1" applyAlignment="1" applyProtection="1">
      <alignment horizontal="center" vertical="center" wrapText="1"/>
      <protection locked="0"/>
    </xf>
    <xf numFmtId="0" fontId="5" fillId="0" borderId="21" xfId="1" applyBorder="1" applyAlignment="1" applyProtection="1">
      <alignment horizontal="center" vertical="center" wrapText="1"/>
      <protection locked="0"/>
    </xf>
    <xf numFmtId="164" fontId="0" fillId="8" borderId="14" xfId="0" applyNumberFormat="1" applyFill="1" applyBorder="1" applyAlignment="1" applyProtection="1">
      <alignment horizontal="center" vertical="center"/>
      <protection locked="0"/>
    </xf>
    <xf numFmtId="0" fontId="0" fillId="0" borderId="0" xfId="0" applyBorder="1" applyAlignment="1">
      <alignment horizontal="left" vertical="center" wrapText="1" indent="1"/>
    </xf>
    <xf numFmtId="0" fontId="14" fillId="0" borderId="16" xfId="0" applyFont="1" applyBorder="1" applyAlignment="1">
      <alignment horizontal="center" vertical="center"/>
    </xf>
    <xf numFmtId="1" fontId="4" fillId="0" borderId="16" xfId="0" applyNumberFormat="1" applyFont="1" applyBorder="1" applyAlignment="1">
      <alignment horizontal="center" vertical="center"/>
    </xf>
    <xf numFmtId="1" fontId="0" fillId="0" borderId="20" xfId="0" applyNumberFormat="1" applyFont="1" applyFill="1" applyBorder="1" applyAlignment="1">
      <alignment horizontal="center" vertical="center"/>
    </xf>
    <xf numFmtId="0" fontId="5" fillId="2" borderId="24" xfId="1" applyFill="1" applyBorder="1" applyAlignment="1" applyProtection="1">
      <alignment horizontal="center" vertical="center" wrapText="1"/>
      <protection locked="0"/>
    </xf>
    <xf numFmtId="0" fontId="5" fillId="2" borderId="22" xfId="1" applyFill="1" applyBorder="1" applyAlignment="1" applyProtection="1">
      <alignment horizontal="center" vertical="center" wrapText="1"/>
      <protection locked="0"/>
    </xf>
    <xf numFmtId="0" fontId="16"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6" borderId="25" xfId="0" applyFont="1" applyFill="1" applyBorder="1" applyAlignment="1">
      <alignment horizontal="right" vertical="center"/>
    </xf>
    <xf numFmtId="0" fontId="23" fillId="6" borderId="26" xfId="0" applyFont="1" applyFill="1" applyBorder="1" applyAlignment="1">
      <alignment horizontal="right" vertical="center"/>
    </xf>
    <xf numFmtId="0" fontId="33" fillId="4" borderId="0" xfId="0" applyFont="1" applyFill="1" applyBorder="1" applyAlignment="1">
      <alignment horizontal="left" vertical="center"/>
    </xf>
    <xf numFmtId="0" fontId="21" fillId="0" borderId="0" xfId="0" applyFont="1" applyBorder="1" applyAlignment="1">
      <alignment horizontal="left"/>
    </xf>
    <xf numFmtId="0" fontId="2" fillId="4" borderId="0" xfId="0" applyFont="1" applyFill="1" applyBorder="1" applyAlignment="1">
      <alignment horizontal="left" vertical="center"/>
    </xf>
    <xf numFmtId="0" fontId="21" fillId="0" borderId="0" xfId="0" applyFont="1" applyBorder="1" applyAlignment="1">
      <alignment horizontal="left" wrapText="1" shrinkToFit="1"/>
    </xf>
    <xf numFmtId="0" fontId="0" fillId="0" borderId="0" xfId="0" applyBorder="1" applyAlignment="1">
      <alignment horizontal="center" vertical="center"/>
    </xf>
    <xf numFmtId="0" fontId="21" fillId="0" borderId="0" xfId="0" applyFont="1" applyBorder="1" applyAlignment="1">
      <alignment horizontal="left" wrapText="1"/>
    </xf>
    <xf numFmtId="0" fontId="21" fillId="0" borderId="0" xfId="0" applyFont="1" applyBorder="1" applyAlignment="1">
      <alignment horizontal="left" shrinkToFit="1"/>
    </xf>
    <xf numFmtId="0" fontId="21" fillId="0" borderId="0" xfId="0" applyFont="1" applyBorder="1" applyAlignment="1">
      <alignment horizontal="left" vertical="top" wrapText="1"/>
    </xf>
    <xf numFmtId="0" fontId="21"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34" fillId="0" borderId="0" xfId="0" applyFont="1" applyBorder="1" applyAlignment="1">
      <alignment horizontal="left" wrapText="1" shrinkToFit="1"/>
    </xf>
    <xf numFmtId="0" fontId="0" fillId="9" borderId="5" xfId="0" applyFill="1" applyBorder="1" applyAlignment="1">
      <alignment horizontal="center" vertical="center"/>
    </xf>
    <xf numFmtId="0" fontId="0" fillId="9" borderId="0" xfId="0" applyFill="1" applyBorder="1" applyAlignment="1">
      <alignment horizontal="center" vertical="center"/>
    </xf>
    <xf numFmtId="0" fontId="41" fillId="9" borderId="5" xfId="0" applyFont="1" applyFill="1" applyBorder="1" applyAlignment="1">
      <alignment horizontal="center" vertical="center"/>
    </xf>
    <xf numFmtId="0" fontId="21" fillId="9" borderId="5" xfId="0" applyFont="1" applyFill="1" applyBorder="1" applyAlignment="1">
      <alignment horizontal="center" vertical="center"/>
    </xf>
    <xf numFmtId="0" fontId="21" fillId="9" borderId="0" xfId="0" applyFont="1" applyFill="1" applyBorder="1" applyAlignment="1">
      <alignment horizontal="center" vertical="center"/>
    </xf>
    <xf numFmtId="0" fontId="0" fillId="9" borderId="12" xfId="0" applyFill="1" applyBorder="1" applyAlignment="1">
      <alignment horizontal="center"/>
    </xf>
    <xf numFmtId="0" fontId="0" fillId="9" borderId="5" xfId="0" applyFill="1" applyBorder="1" applyAlignment="1">
      <alignment horizontal="center"/>
    </xf>
    <xf numFmtId="0" fontId="0" fillId="9" borderId="13" xfId="0" applyFill="1" applyBorder="1" applyAlignment="1">
      <alignment horizontal="center"/>
    </xf>
    <xf numFmtId="0" fontId="0" fillId="9" borderId="0" xfId="0" applyFill="1" applyBorder="1" applyAlignment="1">
      <alignment horizontal="center"/>
    </xf>
    <xf numFmtId="0" fontId="46" fillId="0" borderId="0" xfId="0" applyFont="1" applyBorder="1" applyAlignment="1">
      <alignment horizontal="left" wrapText="1" shrinkToFit="1"/>
    </xf>
    <xf numFmtId="0" fontId="0" fillId="9" borderId="7" xfId="0" applyFill="1" applyBorder="1" applyAlignment="1">
      <alignment horizontal="center"/>
    </xf>
    <xf numFmtId="0" fontId="21" fillId="0" borderId="0" xfId="0" applyFont="1" applyBorder="1" applyAlignment="1">
      <alignment horizontal="center" vertical="center"/>
    </xf>
    <xf numFmtId="0" fontId="45" fillId="0" borderId="0" xfId="0" applyFont="1" applyBorder="1" applyAlignment="1">
      <alignment horizontal="left"/>
    </xf>
    <xf numFmtId="0" fontId="40" fillId="4" borderId="0" xfId="0" applyFont="1" applyFill="1" applyBorder="1" applyAlignment="1">
      <alignment horizontal="center" vertical="center"/>
    </xf>
    <xf numFmtId="0" fontId="21" fillId="0" borderId="20" xfId="0" applyFont="1" applyBorder="1" applyAlignment="1">
      <alignment horizontal="center" wrapText="1" shrinkToFit="1"/>
    </xf>
  </cellXfs>
  <cellStyles count="4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xdr:row>
      <xdr:rowOff>68581</xdr:rowOff>
    </xdr:from>
    <xdr:to>
      <xdr:col>1</xdr:col>
      <xdr:colOff>719833</xdr:colOff>
      <xdr:row>2</xdr:row>
      <xdr:rowOff>76201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960" y="487681"/>
          <a:ext cx="658873" cy="693420"/>
        </a:xfrm>
        <a:prstGeom prst="rect">
          <a:avLst/>
        </a:prstGeom>
      </xdr:spPr>
    </xdr:pic>
    <xdr:clientData/>
  </xdr:twoCellAnchor>
  <xdr:twoCellAnchor editAs="oneCell">
    <xdr:from>
      <xdr:col>2</xdr:col>
      <xdr:colOff>2926080</xdr:colOff>
      <xdr:row>1</xdr:row>
      <xdr:rowOff>47626</xdr:rowOff>
    </xdr:from>
    <xdr:to>
      <xdr:col>2</xdr:col>
      <xdr:colOff>3584953</xdr:colOff>
      <xdr:row>2</xdr:row>
      <xdr:rowOff>55246</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7530" y="466726"/>
          <a:ext cx="658873" cy="6934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22086</xdr:colOff>
      <xdr:row>16</xdr:row>
      <xdr:rowOff>26622</xdr:rowOff>
    </xdr:from>
    <xdr:to>
      <xdr:col>2</xdr:col>
      <xdr:colOff>46382</xdr:colOff>
      <xdr:row>20</xdr:row>
      <xdr:rowOff>31341</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0347" y="4929926"/>
          <a:ext cx="822960" cy="866111"/>
        </a:xfrm>
        <a:prstGeom prst="rect">
          <a:avLst/>
        </a:prstGeom>
      </xdr:spPr>
    </xdr:pic>
    <xdr:clientData/>
  </xdr:twoCellAnchor>
  <xdr:twoCellAnchor editAs="oneCell">
    <xdr:from>
      <xdr:col>2</xdr:col>
      <xdr:colOff>5409096</xdr:colOff>
      <xdr:row>16</xdr:row>
      <xdr:rowOff>35458</xdr:rowOff>
    </xdr:from>
    <xdr:to>
      <xdr:col>3</xdr:col>
      <xdr:colOff>823512</xdr:colOff>
      <xdr:row>20</xdr:row>
      <xdr:rowOff>40177</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2661" y="4938762"/>
          <a:ext cx="822960" cy="866111"/>
        </a:xfrm>
        <a:prstGeom prst="rect">
          <a:avLst/>
        </a:prstGeom>
      </xdr:spPr>
    </xdr:pic>
    <xdr:clientData/>
  </xdr:twoCellAnchor>
  <xdr:twoCellAnchor editAs="oneCell">
    <xdr:from>
      <xdr:col>1</xdr:col>
      <xdr:colOff>41413</xdr:colOff>
      <xdr:row>2</xdr:row>
      <xdr:rowOff>41413</xdr:rowOff>
    </xdr:from>
    <xdr:to>
      <xdr:col>2</xdr:col>
      <xdr:colOff>168634</xdr:colOff>
      <xdr:row>2</xdr:row>
      <xdr:rowOff>907524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422413"/>
          <a:ext cx="822960" cy="866111"/>
        </a:xfrm>
        <a:prstGeom prst="rect">
          <a:avLst/>
        </a:prstGeom>
      </xdr:spPr>
    </xdr:pic>
    <xdr:clientData/>
  </xdr:twoCellAnchor>
  <xdr:twoCellAnchor editAs="oneCell">
    <xdr:from>
      <xdr:col>5</xdr:col>
      <xdr:colOff>604631</xdr:colOff>
      <xdr:row>2</xdr:row>
      <xdr:rowOff>57978</xdr:rowOff>
    </xdr:from>
    <xdr:to>
      <xdr:col>6</xdr:col>
      <xdr:colOff>707004</xdr:colOff>
      <xdr:row>2</xdr:row>
      <xdr:rowOff>924089</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4631" y="438978"/>
          <a:ext cx="822960" cy="86611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38101</xdr:rowOff>
    </xdr:from>
    <xdr:to>
      <xdr:col>2</xdr:col>
      <xdr:colOff>70967</xdr:colOff>
      <xdr:row>1</xdr:row>
      <xdr:rowOff>251461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120" y="38101"/>
          <a:ext cx="535787" cy="563880"/>
        </a:xfrm>
        <a:prstGeom prst="rect">
          <a:avLst/>
        </a:prstGeom>
      </xdr:spPr>
    </xdr:pic>
    <xdr:clientData/>
  </xdr:twoCellAnchor>
  <xdr:twoCellAnchor editAs="oneCell">
    <xdr:from>
      <xdr:col>11</xdr:col>
      <xdr:colOff>373380</xdr:colOff>
      <xdr:row>0</xdr:row>
      <xdr:rowOff>49531</xdr:rowOff>
    </xdr:from>
    <xdr:to>
      <xdr:col>11</xdr:col>
      <xdr:colOff>895350</xdr:colOff>
      <xdr:row>1</xdr:row>
      <xdr:rowOff>252360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93455" y="49531"/>
          <a:ext cx="521970" cy="5552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4</xdr:row>
      <xdr:rowOff>54758</xdr:rowOff>
    </xdr:from>
    <xdr:to>
      <xdr:col>1</xdr:col>
      <xdr:colOff>768626</xdr:colOff>
      <xdr:row>4</xdr:row>
      <xdr:rowOff>810222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760" y="786278"/>
          <a:ext cx="717826" cy="755464"/>
        </a:xfrm>
        <a:prstGeom prst="rect">
          <a:avLst/>
        </a:prstGeom>
      </xdr:spPr>
    </xdr:pic>
    <xdr:clientData/>
  </xdr:twoCellAnchor>
  <xdr:twoCellAnchor editAs="oneCell">
    <xdr:from>
      <xdr:col>3</xdr:col>
      <xdr:colOff>614680</xdr:colOff>
      <xdr:row>4</xdr:row>
      <xdr:rowOff>54758</xdr:rowOff>
    </xdr:from>
    <xdr:to>
      <xdr:col>3</xdr:col>
      <xdr:colOff>1332506</xdr:colOff>
      <xdr:row>4</xdr:row>
      <xdr:rowOff>810222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7060" y="801518"/>
          <a:ext cx="717826" cy="755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2</xdr:row>
      <xdr:rowOff>32476</xdr:rowOff>
    </xdr:from>
    <xdr:to>
      <xdr:col>1</xdr:col>
      <xdr:colOff>861060</xdr:colOff>
      <xdr:row>2</xdr:row>
      <xdr:rowOff>898587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1060" y="398236"/>
          <a:ext cx="822960" cy="866111"/>
        </a:xfrm>
        <a:prstGeom prst="rect">
          <a:avLst/>
        </a:prstGeom>
      </xdr:spPr>
    </xdr:pic>
    <xdr:clientData/>
  </xdr:twoCellAnchor>
  <xdr:twoCellAnchor editAs="oneCell">
    <xdr:from>
      <xdr:col>4</xdr:col>
      <xdr:colOff>53340</xdr:colOff>
      <xdr:row>2</xdr:row>
      <xdr:rowOff>47716</xdr:rowOff>
    </xdr:from>
    <xdr:to>
      <xdr:col>4</xdr:col>
      <xdr:colOff>876300</xdr:colOff>
      <xdr:row>2</xdr:row>
      <xdr:rowOff>913827</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49540" y="428716"/>
          <a:ext cx="822960" cy="8661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53340</xdr:colOff>
      <xdr:row>2</xdr:row>
      <xdr:rowOff>30480</xdr:rowOff>
    </xdr:from>
    <xdr:to>
      <xdr:col>1</xdr:col>
      <xdr:colOff>876300</xdr:colOff>
      <xdr:row>2</xdr:row>
      <xdr:rowOff>896591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7240" y="411480"/>
          <a:ext cx="822960" cy="866111"/>
        </a:xfrm>
        <a:prstGeom prst="rect">
          <a:avLst/>
        </a:prstGeom>
      </xdr:spPr>
    </xdr:pic>
    <xdr:clientData/>
  </xdr:twoCellAnchor>
  <xdr:twoCellAnchor editAs="oneCell">
    <xdr:from>
      <xdr:col>5</xdr:col>
      <xdr:colOff>76200</xdr:colOff>
      <xdr:row>2</xdr:row>
      <xdr:rowOff>22860</xdr:rowOff>
    </xdr:from>
    <xdr:to>
      <xdr:col>6</xdr:col>
      <xdr:colOff>262890</xdr:colOff>
      <xdr:row>2</xdr:row>
      <xdr:rowOff>888971</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53400" y="403860"/>
          <a:ext cx="822960" cy="8661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68580</xdr:colOff>
      <xdr:row>2</xdr:row>
      <xdr:rowOff>60960</xdr:rowOff>
    </xdr:from>
    <xdr:to>
      <xdr:col>2</xdr:col>
      <xdr:colOff>167640</xdr:colOff>
      <xdr:row>2</xdr:row>
      <xdr:rowOff>927071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2480" y="441960"/>
          <a:ext cx="822960" cy="866111"/>
        </a:xfrm>
        <a:prstGeom prst="rect">
          <a:avLst/>
        </a:prstGeom>
      </xdr:spPr>
    </xdr:pic>
    <xdr:clientData/>
  </xdr:twoCellAnchor>
  <xdr:twoCellAnchor editAs="oneCell">
    <xdr:from>
      <xdr:col>5</xdr:col>
      <xdr:colOff>121920</xdr:colOff>
      <xdr:row>2</xdr:row>
      <xdr:rowOff>45720</xdr:rowOff>
    </xdr:from>
    <xdr:to>
      <xdr:col>6</xdr:col>
      <xdr:colOff>304800</xdr:colOff>
      <xdr:row>2</xdr:row>
      <xdr:rowOff>911831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1040" y="426720"/>
          <a:ext cx="822960" cy="8661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60960</xdr:colOff>
      <xdr:row>2</xdr:row>
      <xdr:rowOff>45720</xdr:rowOff>
    </xdr:from>
    <xdr:to>
      <xdr:col>2</xdr:col>
      <xdr:colOff>160020</xdr:colOff>
      <xdr:row>2</xdr:row>
      <xdr:rowOff>911831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4860" y="426720"/>
          <a:ext cx="822960" cy="866111"/>
        </a:xfrm>
        <a:prstGeom prst="rect">
          <a:avLst/>
        </a:prstGeom>
      </xdr:spPr>
    </xdr:pic>
    <xdr:clientData/>
  </xdr:twoCellAnchor>
  <xdr:twoCellAnchor editAs="oneCell">
    <xdr:from>
      <xdr:col>5</xdr:col>
      <xdr:colOff>129540</xdr:colOff>
      <xdr:row>2</xdr:row>
      <xdr:rowOff>60960</xdr:rowOff>
    </xdr:from>
    <xdr:to>
      <xdr:col>6</xdr:col>
      <xdr:colOff>342900</xdr:colOff>
      <xdr:row>2</xdr:row>
      <xdr:rowOff>927071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0" y="441960"/>
          <a:ext cx="822960" cy="8661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42045</xdr:colOff>
      <xdr:row>2</xdr:row>
      <xdr:rowOff>60960</xdr:rowOff>
    </xdr:from>
    <xdr:to>
      <xdr:col>2</xdr:col>
      <xdr:colOff>34425</xdr:colOff>
      <xdr:row>2</xdr:row>
      <xdr:rowOff>927071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5945" y="441960"/>
          <a:ext cx="822960" cy="866111"/>
        </a:xfrm>
        <a:prstGeom prst="rect">
          <a:avLst/>
        </a:prstGeom>
      </xdr:spPr>
    </xdr:pic>
    <xdr:clientData/>
  </xdr:twoCellAnchor>
  <xdr:twoCellAnchor editAs="oneCell">
    <xdr:from>
      <xdr:col>5</xdr:col>
      <xdr:colOff>19185</xdr:colOff>
      <xdr:row>2</xdr:row>
      <xdr:rowOff>60960</xdr:rowOff>
    </xdr:from>
    <xdr:to>
      <xdr:col>6</xdr:col>
      <xdr:colOff>249690</xdr:colOff>
      <xdr:row>2</xdr:row>
      <xdr:rowOff>927071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2145" y="441960"/>
          <a:ext cx="822960" cy="8661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2</xdr:row>
      <xdr:rowOff>45720</xdr:rowOff>
    </xdr:from>
    <xdr:to>
      <xdr:col>2</xdr:col>
      <xdr:colOff>53340</xdr:colOff>
      <xdr:row>2</xdr:row>
      <xdr:rowOff>911831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426720"/>
          <a:ext cx="822960" cy="866111"/>
        </a:xfrm>
        <a:prstGeom prst="rect">
          <a:avLst/>
        </a:prstGeom>
      </xdr:spPr>
    </xdr:pic>
    <xdr:clientData/>
  </xdr:twoCellAnchor>
  <xdr:twoCellAnchor editAs="oneCell">
    <xdr:from>
      <xdr:col>5</xdr:col>
      <xdr:colOff>91440</xdr:colOff>
      <xdr:row>2</xdr:row>
      <xdr:rowOff>30480</xdr:rowOff>
    </xdr:from>
    <xdr:to>
      <xdr:col>6</xdr:col>
      <xdr:colOff>209550</xdr:colOff>
      <xdr:row>2</xdr:row>
      <xdr:rowOff>896591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9160" y="411480"/>
          <a:ext cx="822960" cy="8661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2</xdr:row>
      <xdr:rowOff>45720</xdr:rowOff>
    </xdr:from>
    <xdr:to>
      <xdr:col>2</xdr:col>
      <xdr:colOff>137160</xdr:colOff>
      <xdr:row>2</xdr:row>
      <xdr:rowOff>911831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426720"/>
          <a:ext cx="822960" cy="866111"/>
        </a:xfrm>
        <a:prstGeom prst="rect">
          <a:avLst/>
        </a:prstGeom>
      </xdr:spPr>
    </xdr:pic>
    <xdr:clientData/>
  </xdr:twoCellAnchor>
  <xdr:twoCellAnchor editAs="oneCell">
    <xdr:from>
      <xdr:col>5</xdr:col>
      <xdr:colOff>106680</xdr:colOff>
      <xdr:row>2</xdr:row>
      <xdr:rowOff>60960</xdr:rowOff>
    </xdr:from>
    <xdr:to>
      <xdr:col>6</xdr:col>
      <xdr:colOff>167640</xdr:colOff>
      <xdr:row>2</xdr:row>
      <xdr:rowOff>927071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50580" y="441960"/>
          <a:ext cx="822960" cy="8661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sustainability.uoregon.edu/sites/sustainability1.uoregon.edu/files/TemplateEmail-2016-02-12.docx"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libweb.uoregon.edu/records/conf_recyc.html" TargetMode="External"/><Relationship Id="rId4" Type="http://schemas.openxmlformats.org/officeDocument/2006/relationships/hyperlink" Target="http://ba.uoregon.edu/content/disposal" TargetMode="External"/><Relationship Id="rId5" Type="http://schemas.openxmlformats.org/officeDocument/2006/relationships/hyperlink" Target="'" TargetMode="External"/><Relationship Id="rId6" Type="http://schemas.openxmlformats.org/officeDocument/2006/relationships/hyperlink" Target="http://ba.uoregon.edu/content/surplus-or-disposal" TargetMode="External"/><Relationship Id="rId7" Type="http://schemas.openxmlformats.org/officeDocument/2006/relationships/hyperlink" Target="http://recycle.uoregon.edu/Website%20Photos/Signs/2010SIGN_Wpaper.jpg" TargetMode="External"/><Relationship Id="rId8" Type="http://schemas.openxmlformats.org/officeDocument/2006/relationships/hyperlink" Target="http://recycle.uoregon.edu/Website%20Photos/Signs/2010SIGN_mixed.jpg" TargetMode="External"/><Relationship Id="rId9" Type="http://schemas.openxmlformats.org/officeDocument/2006/relationships/hyperlink" Target="http://ehs.uoregon.edu/hazardous-waste" TargetMode="External"/><Relationship Id="rId10" Type="http://schemas.openxmlformats.org/officeDocument/2006/relationships/hyperlink" Target="http://pages.uoregon.edu/recycle/rose_text.htm" TargetMode="External"/><Relationship Id="rId11" Type="http://schemas.openxmlformats.org/officeDocument/2006/relationships/drawing" Target="../drawings/drawing3.xml"/><Relationship Id="rId1" Type="http://schemas.openxmlformats.org/officeDocument/2006/relationships/hyperlink" Target="http://ba.uoregon.edu/content/surplus-policy-uo" TargetMode="External"/><Relationship Id="rId2" Type="http://schemas.openxmlformats.org/officeDocument/2006/relationships/hyperlink" Target="http://policies.uoregon.edu/policy/by/1/04000-facilities/recycled-paper-polic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pages.uoregon.edu/recycle/Conservation_computing_text.htm" TargetMode="External"/><Relationship Id="rId4" Type="http://schemas.openxmlformats.org/officeDocument/2006/relationships/hyperlink" Target="https://support.apple.com/en-us/HT201714" TargetMode="External"/><Relationship Id="rId5" Type="http://schemas.openxmlformats.org/officeDocument/2006/relationships/hyperlink" Target="https://around.uoregon.edu/content/ehs-old-alkaline-batteries-are-safe-put-trash" TargetMode="External"/><Relationship Id="rId6" Type="http://schemas.openxmlformats.org/officeDocument/2006/relationships/drawing" Target="../drawings/drawing4.xml"/><Relationship Id="rId1" Type="http://schemas.openxmlformats.org/officeDocument/2006/relationships/hyperlink" Target="http://it.uoregon.edu/systems/services/storage" TargetMode="External"/><Relationship Id="rId2" Type="http://schemas.openxmlformats.org/officeDocument/2006/relationships/hyperlink" Target="http://campusops.uoregon.edu/customerservic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recycle.uoregon.edu/Website%20Photos/Signs/2010SIGN_gmp.jpg" TargetMode="External"/><Relationship Id="rId4" Type="http://schemas.openxmlformats.org/officeDocument/2006/relationships/hyperlink" Target="https://uoprint.uoregon.edu/fleet-copier-program" TargetMode="External"/><Relationship Id="rId5" Type="http://schemas.openxmlformats.org/officeDocument/2006/relationships/hyperlink" Target="http://zerowaste.uoregon.edu/" TargetMode="External"/><Relationship Id="rId6" Type="http://schemas.openxmlformats.org/officeDocument/2006/relationships/drawing" Target="../drawings/drawing5.xml"/><Relationship Id="rId1" Type="http://schemas.openxmlformats.org/officeDocument/2006/relationships/hyperlink" Target="http://www.ecologicalmail.org/html/reg_and_maint/auth/signin.php?signin_type=jump_page&amp;jump_code=1534b76d325a8f591b52d302e7181331" TargetMode="External"/><Relationship Id="rId2" Type="http://schemas.openxmlformats.org/officeDocument/2006/relationships/hyperlink" Target="http://sustainability.uoregon.edu/sites/sustainability1.uoregon.edu/files/Specialty%20Recyclables%20Sign.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ustainability.uoregon.edu/sites/sustainability1.uoregon.edu/files/Benefits%20of%20Using%20UO%20Travel%20Agents.pdf" TargetMode="External"/><Relationship Id="rId4" Type="http://schemas.openxmlformats.org/officeDocument/2006/relationships/drawing" Target="../drawings/drawing6.xml"/><Relationship Id="rId5" Type="http://schemas.openxmlformats.org/officeDocument/2006/relationships/vmlDrawing" Target="../drawings/vmlDrawing1.vml"/><Relationship Id="rId1" Type="http://schemas.openxmlformats.org/officeDocument/2006/relationships/hyperlink" Target="http://www.commutechallenge.org/" TargetMode="External"/><Relationship Id="rId2" Type="http://schemas.openxmlformats.org/officeDocument/2006/relationships/hyperlink" Target="https://oregon.qualtrics.com/SE/?SID=SV_dmL9hZ6brHhuntz"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greenseal.org/Home.aspx" TargetMode="External"/><Relationship Id="rId4" Type="http://schemas.openxmlformats.org/officeDocument/2006/relationships/hyperlink" Target="http://www.energystar.gov/" TargetMode="External"/><Relationship Id="rId5" Type="http://schemas.openxmlformats.org/officeDocument/2006/relationships/hyperlink" Target="http://pcs.uoregon.edu/content/sustainability" TargetMode="External"/><Relationship Id="rId6" Type="http://schemas.openxmlformats.org/officeDocument/2006/relationships/hyperlink" Target="http://www.torkusa.com/" TargetMode="External"/><Relationship Id="rId7" Type="http://schemas.openxmlformats.org/officeDocument/2006/relationships/hyperlink" Target="https://sustainability.uoregon.edu/sites/sustainability1.uoregon.edu/files/GRO%20PurchasingSign_0.pdf" TargetMode="External"/><Relationship Id="rId8" Type="http://schemas.openxmlformats.org/officeDocument/2006/relationships/hyperlink" Target="http://www.officedepot.com/a/products/125420/Boise-Aspen-Multipurpose-Paper-8-12/" TargetMode="External"/><Relationship Id="rId9" Type="http://schemas.openxmlformats.org/officeDocument/2006/relationships/hyperlink" Target="http://catalog.gppro.com/catalog/12877/22474?filter=FULL" TargetMode="External"/><Relationship Id="rId10" Type="http://schemas.openxmlformats.org/officeDocument/2006/relationships/drawing" Target="../drawings/drawing7.xml"/><Relationship Id="rId1" Type="http://schemas.openxmlformats.org/officeDocument/2006/relationships/hyperlink" Target="http://pages.uoregon.edu/recycle/rose.htm" TargetMode="External"/><Relationship Id="rId2" Type="http://schemas.openxmlformats.org/officeDocument/2006/relationships/hyperlink" Target="http://ba.uoregon.edu/content/surplus-or-disposa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catering.uoregon.edu/sustainability.php" TargetMode="External"/><Relationship Id="rId2" Type="http://schemas.openxmlformats.org/officeDocument/2006/relationships/hyperlink" Target="http://recycle.uoregon.edu/Composting.htm" TargetMode="External"/><Relationship Id="rId3"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youtube.com/watch?v=ewRzcF3BDLY&amp;feature=youtu.be" TargetMode="External"/><Relationship Id="rId4" Type="http://schemas.openxmlformats.org/officeDocument/2006/relationships/hyperlink" Target="http://media.uoregon.edu/channel/archives/9990" TargetMode="External"/><Relationship Id="rId5" Type="http://schemas.openxmlformats.org/officeDocument/2006/relationships/hyperlink" Target="http://safety.uoregon.edu/personal-safety" TargetMode="External"/><Relationship Id="rId6" Type="http://schemas.openxmlformats.org/officeDocument/2006/relationships/hyperlink" Target="http://emc.uoregon.edu/content/sign-uo-alert" TargetMode="External"/><Relationship Id="rId7" Type="http://schemas.openxmlformats.org/officeDocument/2006/relationships/hyperlink" Target="http://emc.uoregon.edu/node/50" TargetMode="External"/><Relationship Id="rId8" Type="http://schemas.openxmlformats.org/officeDocument/2006/relationships/hyperlink" Target="http://safety.uoregon.edu/sites/safety1.uoregon.edu/files/supply_calendar_brochure.pdf" TargetMode="External"/><Relationship Id="rId9" Type="http://schemas.openxmlformats.org/officeDocument/2006/relationships/drawing" Target="../drawings/drawing9.xml"/><Relationship Id="rId10" Type="http://schemas.openxmlformats.org/officeDocument/2006/relationships/vmlDrawing" Target="../drawings/vmlDrawing2.vml"/><Relationship Id="rId1" Type="http://schemas.openxmlformats.org/officeDocument/2006/relationships/hyperlink" Target="http://emc.uoregon.edu/node/55" TargetMode="External"/><Relationship Id="rId2" Type="http://schemas.openxmlformats.org/officeDocument/2006/relationships/hyperlink" Target="http://emc.uoregon.edu/content/businesscontinu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3366FF"/>
  </sheetPr>
  <dimension ref="B1:C31"/>
  <sheetViews>
    <sheetView showGridLines="0" topLeftCell="B1" zoomScale="125" zoomScaleNormal="125" zoomScalePageLayoutView="125" workbookViewId="0">
      <selection activeCell="B7" sqref="B7:C7"/>
    </sheetView>
  </sheetViews>
  <sheetFormatPr baseColWidth="10" defaultColWidth="10.83203125" defaultRowHeight="14" x14ac:dyDescent="0"/>
  <cols>
    <col min="1" max="1" width="3.33203125" style="73" customWidth="1"/>
    <col min="2" max="2" width="131.6640625" style="73" customWidth="1"/>
    <col min="3" max="3" width="54.83203125" style="73" customWidth="1"/>
    <col min="4" max="4" width="21" style="73" customWidth="1"/>
    <col min="5" max="16384" width="10.83203125" style="73"/>
  </cols>
  <sheetData>
    <row r="1" spans="2:3" ht="33" customHeight="1"/>
    <row r="2" spans="2:3" s="74" customFormat="1" ht="54" customHeight="1">
      <c r="B2" s="262" t="s">
        <v>185</v>
      </c>
      <c r="C2" s="263"/>
    </row>
    <row r="3" spans="2:3" ht="31" customHeight="1">
      <c r="B3" s="266"/>
      <c r="C3" s="267"/>
    </row>
    <row r="4" spans="2:3" ht="26" customHeight="1">
      <c r="B4" s="202" t="s">
        <v>30</v>
      </c>
      <c r="C4" s="198"/>
    </row>
    <row r="5" spans="2:3" ht="54.75" customHeight="1">
      <c r="B5" s="264" t="s">
        <v>184</v>
      </c>
      <c r="C5" s="265"/>
    </row>
    <row r="6" spans="2:3" ht="17" customHeight="1">
      <c r="B6" s="248" t="s">
        <v>258</v>
      </c>
      <c r="C6" s="249"/>
    </row>
    <row r="7" spans="2:3" ht="115.5" customHeight="1">
      <c r="B7" s="252" t="s">
        <v>302</v>
      </c>
      <c r="C7" s="253"/>
    </row>
    <row r="8" spans="2:3" ht="20" customHeight="1">
      <c r="B8" s="197" t="s">
        <v>112</v>
      </c>
      <c r="C8" s="199"/>
    </row>
    <row r="9" spans="2:3" ht="66" customHeight="1">
      <c r="B9" s="252" t="s">
        <v>124</v>
      </c>
      <c r="C9" s="256"/>
    </row>
    <row r="10" spans="2:3" ht="16" customHeight="1">
      <c r="B10" s="250" t="s">
        <v>186</v>
      </c>
      <c r="C10" s="251"/>
    </row>
    <row r="11" spans="2:3" ht="35" customHeight="1">
      <c r="B11" s="264" t="s">
        <v>187</v>
      </c>
      <c r="C11" s="265"/>
    </row>
    <row r="12" spans="2:3" ht="19" customHeight="1">
      <c r="B12" s="200" t="s">
        <v>97</v>
      </c>
      <c r="C12" s="201"/>
    </row>
    <row r="13" spans="2:3" ht="131.25" customHeight="1">
      <c r="B13" s="264" t="s">
        <v>259</v>
      </c>
      <c r="C13" s="265"/>
    </row>
    <row r="14" spans="2:3" ht="17" customHeight="1">
      <c r="B14" s="257" t="s">
        <v>1</v>
      </c>
      <c r="C14" s="258"/>
    </row>
    <row r="15" spans="2:3" ht="20" customHeight="1">
      <c r="B15" s="259" t="s">
        <v>0</v>
      </c>
      <c r="C15" s="258"/>
    </row>
    <row r="16" spans="2:3" ht="65.25" customHeight="1">
      <c r="B16" s="260" t="s">
        <v>188</v>
      </c>
      <c r="C16" s="261"/>
    </row>
    <row r="17" spans="2:3" ht="17.25" customHeight="1">
      <c r="B17" s="250" t="s">
        <v>136</v>
      </c>
      <c r="C17" s="251"/>
    </row>
    <row r="18" spans="2:3" s="75" customFormat="1" ht="21" customHeight="1">
      <c r="B18" s="252" t="s">
        <v>189</v>
      </c>
      <c r="C18" s="253"/>
    </row>
    <row r="19" spans="2:3" ht="64.5" customHeight="1">
      <c r="B19" s="254" t="s">
        <v>298</v>
      </c>
      <c r="C19" s="255"/>
    </row>
    <row r="20" spans="2:3" ht="6" customHeight="1">
      <c r="B20" s="246"/>
      <c r="C20" s="247"/>
    </row>
    <row r="21" spans="2:3">
      <c r="B21" s="76"/>
      <c r="C21" s="76"/>
    </row>
    <row r="22" spans="2:3">
      <c r="B22" s="76"/>
      <c r="C22" s="76"/>
    </row>
    <row r="23" spans="2:3">
      <c r="B23" s="76"/>
      <c r="C23" s="76"/>
    </row>
    <row r="24" spans="2:3">
      <c r="B24" s="76"/>
      <c r="C24" s="76"/>
    </row>
    <row r="25" spans="2:3">
      <c r="B25" s="76"/>
      <c r="C25" s="76"/>
    </row>
    <row r="26" spans="2:3">
      <c r="B26" s="76"/>
      <c r="C26" s="76"/>
    </row>
    <row r="27" spans="2:3">
      <c r="B27" s="76"/>
      <c r="C27" s="76"/>
    </row>
    <row r="28" spans="2:3">
      <c r="B28" s="76"/>
      <c r="C28" s="76"/>
    </row>
    <row r="29" spans="2:3">
      <c r="B29" s="76"/>
      <c r="C29" s="76"/>
    </row>
    <row r="30" spans="2:3">
      <c r="B30" s="76"/>
      <c r="C30" s="76"/>
    </row>
    <row r="31" spans="2:3">
      <c r="B31" s="76"/>
      <c r="C31" s="76"/>
    </row>
  </sheetData>
  <sheetProtection password="EA56" sheet="1" selectLockedCells="1"/>
  <customSheetViews>
    <customSheetView guid="{E25AC505-8182-5D4A-87FF-E5712E402D54}" scale="150" showGridLines="0" topLeftCell="A3">
      <selection activeCell="B5" sqref="B5:C5"/>
    </customSheetView>
    <customSheetView guid="{0FA42A61-4274-F04D-B8B0-59C584D2A0CB}" scale="115" showGridLines="0">
      <selection activeCell="B7" sqref="B7:C7"/>
    </customSheetView>
  </customSheetViews>
  <mergeCells count="16">
    <mergeCell ref="B2:C2"/>
    <mergeCell ref="B5:C5"/>
    <mergeCell ref="B11:C11"/>
    <mergeCell ref="B13:C13"/>
    <mergeCell ref="B3:C3"/>
    <mergeCell ref="B20:C20"/>
    <mergeCell ref="B6:C6"/>
    <mergeCell ref="B10:C10"/>
    <mergeCell ref="B7:C7"/>
    <mergeCell ref="B17:C17"/>
    <mergeCell ref="B19:C19"/>
    <mergeCell ref="B18:C18"/>
    <mergeCell ref="B9:C9"/>
    <mergeCell ref="B14:C14"/>
    <mergeCell ref="B15:C15"/>
    <mergeCell ref="B16:C16"/>
  </mergeCells>
  <phoneticPr fontId="6" type="noConversion"/>
  <pageMargins left="0.75" right="0.75" top="1" bottom="1" header="0.24101307189542484" footer="0.5"/>
  <pageSetup scale="56" orientation="landscape"/>
  <drawing r:id="rId1"/>
  <extLst>
    <ext xmlns:mx="http://schemas.microsoft.com/office/mac/excel/2008/main" uri="{64002731-A6B0-56B0-2670-7721B7C09600}">
      <mx:PLV Mode="0" OnePage="0" WScale="56"/>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008000"/>
  </sheetPr>
  <dimension ref="B3:I40"/>
  <sheetViews>
    <sheetView topLeftCell="A3" zoomScale="125" zoomScaleNormal="125" zoomScalePageLayoutView="125" workbookViewId="0">
      <selection activeCell="D6" sqref="D6"/>
    </sheetView>
  </sheetViews>
  <sheetFormatPr baseColWidth="10" defaultColWidth="10.83203125" defaultRowHeight="14" x14ac:dyDescent="0"/>
  <cols>
    <col min="1" max="1" width="10.83203125" style="2"/>
    <col min="2" max="2" width="10.5" style="45" customWidth="1"/>
    <col min="3" max="3" width="71.5" style="2" customWidth="1"/>
    <col min="4" max="4" width="13" style="40" customWidth="1"/>
    <col min="5" max="5" width="12.83203125" style="2" customWidth="1"/>
    <col min="6" max="8" width="10.83203125" style="2"/>
    <col min="9" max="9" width="10.83203125" style="2" hidden="1" customWidth="1"/>
    <col min="10" max="16384" width="10.83203125" style="2"/>
  </cols>
  <sheetData>
    <row r="3" spans="2:9" ht="75" customHeight="1">
      <c r="B3" s="280" t="s">
        <v>201</v>
      </c>
      <c r="C3" s="281"/>
      <c r="D3" s="281"/>
      <c r="E3" s="281"/>
      <c r="F3" s="281"/>
      <c r="G3" s="282"/>
    </row>
    <row r="4" spans="2:9" s="32" customFormat="1" ht="24">
      <c r="B4" s="117" t="s">
        <v>84</v>
      </c>
      <c r="C4" s="1"/>
      <c r="D4" s="16" t="s">
        <v>51</v>
      </c>
      <c r="E4" s="16" t="s">
        <v>284</v>
      </c>
      <c r="F4" s="42" t="s">
        <v>19</v>
      </c>
      <c r="G4" s="126" t="s">
        <v>20</v>
      </c>
    </row>
    <row r="5" spans="2:9" ht="28" customHeight="1">
      <c r="B5" s="159">
        <v>8.1</v>
      </c>
      <c r="C5" s="51" t="s">
        <v>202</v>
      </c>
      <c r="D5" s="51"/>
      <c r="E5" s="51"/>
      <c r="F5" s="46"/>
      <c r="G5" s="148"/>
      <c r="I5" s="96" t="s">
        <v>137</v>
      </c>
    </row>
    <row r="6" spans="2:9" s="32" customFormat="1" ht="93.75" customHeight="1">
      <c r="B6" s="123" t="s">
        <v>203</v>
      </c>
      <c r="C6" s="158" t="s">
        <v>239</v>
      </c>
      <c r="D6" s="101"/>
      <c r="E6" s="161"/>
      <c r="F6" s="57">
        <v>5</v>
      </c>
      <c r="G6" s="160">
        <f>IF(E6="Y",F6,0)</f>
        <v>0</v>
      </c>
      <c r="I6" s="73" t="s">
        <v>17</v>
      </c>
    </row>
    <row r="7" spans="2:9" s="32" customFormat="1" ht="96.75" customHeight="1">
      <c r="B7" s="123" t="s">
        <v>205</v>
      </c>
      <c r="C7" s="158" t="s">
        <v>240</v>
      </c>
      <c r="D7" s="101"/>
      <c r="E7" s="161"/>
      <c r="F7" s="57">
        <v>5</v>
      </c>
      <c r="G7" s="160">
        <f>IF(E7="Y",F7,0)</f>
        <v>0</v>
      </c>
      <c r="I7" s="73" t="s">
        <v>272</v>
      </c>
    </row>
    <row r="8" spans="2:9" s="32" customFormat="1" ht="63" customHeight="1">
      <c r="B8" s="123" t="s">
        <v>243</v>
      </c>
      <c r="C8" s="221" t="s">
        <v>247</v>
      </c>
      <c r="D8" s="101" t="s">
        <v>271</v>
      </c>
      <c r="E8" s="168"/>
      <c r="F8" s="57">
        <v>1</v>
      </c>
      <c r="G8" s="166">
        <f>IF(E8="Y",F8,0)</f>
        <v>0</v>
      </c>
      <c r="I8" s="73"/>
    </row>
    <row r="9" spans="2:9" s="32" customFormat="1" ht="23" customHeight="1">
      <c r="B9" s="159">
        <v>8.1999999999999993</v>
      </c>
      <c r="C9" s="51" t="s">
        <v>206</v>
      </c>
      <c r="D9" s="102"/>
      <c r="E9" s="102"/>
      <c r="F9" s="52"/>
      <c r="G9" s="148"/>
    </row>
    <row r="10" spans="2:9" s="32" customFormat="1" ht="45" customHeight="1">
      <c r="B10" s="178" t="s">
        <v>204</v>
      </c>
      <c r="C10" s="180" t="s">
        <v>241</v>
      </c>
      <c r="D10" s="179"/>
      <c r="E10" s="222"/>
      <c r="F10" s="131">
        <v>1</v>
      </c>
      <c r="G10" s="138">
        <f>IF(E10="Y",F10,0)</f>
        <v>0</v>
      </c>
    </row>
    <row r="11" spans="2:9" s="32" customFormat="1" ht="23" customHeight="1">
      <c r="B11" s="2"/>
      <c r="C11" s="12"/>
      <c r="D11" s="2"/>
      <c r="E11" s="2"/>
      <c r="F11" s="50"/>
      <c r="G11" s="40"/>
    </row>
    <row r="12" spans="2:9" s="32" customFormat="1" ht="23" customHeight="1">
      <c r="B12" s="24"/>
      <c r="C12" s="24"/>
      <c r="D12" s="2"/>
      <c r="E12" s="2"/>
      <c r="F12" s="50"/>
      <c r="G12" s="40"/>
    </row>
    <row r="13" spans="2:9" ht="21" customHeight="1" thickBot="1">
      <c r="B13" s="2"/>
      <c r="D13" s="2"/>
      <c r="F13" s="50"/>
      <c r="G13" s="40"/>
    </row>
    <row r="14" spans="2:9" ht="16" thickTop="1" thickBot="1">
      <c r="B14" s="25"/>
      <c r="C14" s="25"/>
      <c r="D14" s="334" t="s">
        <v>279</v>
      </c>
      <c r="E14" s="335"/>
      <c r="F14" s="173">
        <f>SUM(F6:F10)</f>
        <v>12</v>
      </c>
      <c r="G14" s="177">
        <f>SUM(G6:G10)</f>
        <v>0</v>
      </c>
    </row>
    <row r="15" spans="2:9" ht="15" thickTop="1"/>
    <row r="16" spans="2:9" ht="15" thickBot="1"/>
    <row r="17" spans="2:4" ht="26" customHeight="1" thickTop="1">
      <c r="B17" s="332" t="s">
        <v>173</v>
      </c>
      <c r="C17" s="332"/>
      <c r="D17" s="332"/>
    </row>
    <row r="18" spans="2:4">
      <c r="B18" s="333"/>
      <c r="C18" s="333"/>
      <c r="D18" s="333"/>
    </row>
    <row r="19" spans="2:4">
      <c r="B19" s="333"/>
      <c r="C19" s="333"/>
      <c r="D19" s="333"/>
    </row>
    <row r="20" spans="2:4">
      <c r="B20" s="333"/>
      <c r="C20" s="333"/>
      <c r="D20" s="333"/>
    </row>
    <row r="21" spans="2:4">
      <c r="B21" s="333"/>
      <c r="C21" s="333"/>
      <c r="D21" s="333"/>
    </row>
    <row r="22" spans="2:4" ht="29" customHeight="1">
      <c r="B22" s="154"/>
      <c r="C22" s="216" t="s">
        <v>260</v>
      </c>
      <c r="D22" s="154"/>
    </row>
    <row r="23" spans="2:4" ht="25">
      <c r="B23" s="154"/>
      <c r="C23" s="104" t="s">
        <v>261</v>
      </c>
      <c r="D23" s="154"/>
    </row>
    <row r="24" spans="2:4" ht="25">
      <c r="B24" s="154"/>
      <c r="C24" s="104" t="s">
        <v>261</v>
      </c>
      <c r="D24" s="154"/>
    </row>
    <row r="25" spans="2:4" ht="25">
      <c r="B25" s="154"/>
      <c r="C25" s="104" t="s">
        <v>261</v>
      </c>
      <c r="D25" s="154"/>
    </row>
    <row r="26" spans="2:4" ht="25">
      <c r="B26" s="154"/>
      <c r="C26" s="104" t="s">
        <v>261</v>
      </c>
      <c r="D26" s="154"/>
    </row>
    <row r="27" spans="2:4" ht="25">
      <c r="B27" s="154"/>
      <c r="C27" s="104" t="s">
        <v>261</v>
      </c>
      <c r="D27" s="154"/>
    </row>
    <row r="36" spans="3:3">
      <c r="C36" s="5"/>
    </row>
    <row r="40" spans="3:3">
      <c r="C40" s="5"/>
    </row>
  </sheetData>
  <sheetProtection password="EA56" sheet="1" selectLockedCells="1"/>
  <protectedRanges>
    <protectedRange sqref="C6:D12 C22:C27" name="Range1"/>
  </protectedRanges>
  <customSheetViews>
    <customSheetView guid="{E25AC505-8182-5D4A-87FF-E5712E402D54}" scale="125">
      <selection activeCell="B3" sqref="B3:C3"/>
    </customSheetView>
    <customSheetView guid="{0FA42A61-4274-F04D-B8B0-59C584D2A0CB}" scale="120">
      <selection activeCell="B13" sqref="B13"/>
    </customSheetView>
  </customSheetViews>
  <mergeCells count="3">
    <mergeCell ref="B17:D21"/>
    <mergeCell ref="B3:G3"/>
    <mergeCell ref="D14:E14"/>
  </mergeCells>
  <phoneticPr fontId="6" type="noConversion"/>
  <dataValidations count="1">
    <dataValidation type="list" allowBlank="1" showInputMessage="1" showErrorMessage="1" sqref="E6:E8 E10">
      <formula1>$I$5:$I$7</formula1>
    </dataValidation>
  </dataValidations>
  <hyperlinks>
    <hyperlink ref="D8" r:id="rId1"/>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7030A0"/>
  </sheetPr>
  <dimension ref="A1:N40"/>
  <sheetViews>
    <sheetView zoomScale="125" zoomScaleNormal="125" zoomScalePageLayoutView="125" workbookViewId="0">
      <selection activeCell="N27" sqref="N27"/>
    </sheetView>
  </sheetViews>
  <sheetFormatPr baseColWidth="10" defaultColWidth="11.5" defaultRowHeight="14" x14ac:dyDescent="0"/>
  <cols>
    <col min="1" max="1" width="3" customWidth="1"/>
    <col min="2" max="2" width="7" style="37" customWidth="1"/>
    <col min="3" max="3" width="31.1640625" style="27" customWidth="1"/>
    <col min="4" max="4" width="14" customWidth="1"/>
    <col min="5" max="5" width="4.5" customWidth="1"/>
    <col min="6" max="6" width="3.6640625" customWidth="1"/>
    <col min="7" max="7" width="3" style="29" customWidth="1"/>
    <col min="8" max="8" width="6.33203125" style="37" customWidth="1"/>
    <col min="9" max="9" width="30.5" style="27" customWidth="1"/>
    <col min="10" max="10" width="15.83203125" customWidth="1"/>
    <col min="11" max="11" width="4.5" style="56" customWidth="1"/>
    <col min="12" max="12" width="13.5" customWidth="1"/>
    <col min="13" max="13" width="1.5" customWidth="1"/>
  </cols>
  <sheetData>
    <row r="1" spans="1:14" ht="28" customHeight="1">
      <c r="A1" s="352"/>
      <c r="B1" s="353"/>
      <c r="C1" s="349" t="s">
        <v>24</v>
      </c>
      <c r="D1" s="350"/>
      <c r="E1" s="350"/>
      <c r="F1" s="350"/>
      <c r="G1" s="350"/>
      <c r="H1" s="350"/>
      <c r="I1" s="350"/>
      <c r="J1" s="350"/>
      <c r="K1" s="347"/>
      <c r="L1" s="347"/>
      <c r="M1" s="111"/>
      <c r="N1" s="30"/>
    </row>
    <row r="2" spans="1:14" ht="22" customHeight="1">
      <c r="A2" s="354"/>
      <c r="B2" s="355"/>
      <c r="C2" s="351"/>
      <c r="D2" s="351"/>
      <c r="E2" s="351"/>
      <c r="F2" s="351"/>
      <c r="G2" s="351"/>
      <c r="H2" s="351"/>
      <c r="I2" s="351"/>
      <c r="J2" s="351"/>
      <c r="K2" s="348"/>
      <c r="L2" s="348"/>
      <c r="M2" s="112"/>
      <c r="N2" s="30"/>
    </row>
    <row r="3" spans="1:14" s="28" customFormat="1" ht="12" customHeight="1">
      <c r="A3" s="72"/>
      <c r="B3" s="338" t="s">
        <v>50</v>
      </c>
      <c r="C3" s="338"/>
      <c r="D3" s="64"/>
      <c r="E3" s="360" t="s">
        <v>108</v>
      </c>
      <c r="F3" s="360"/>
      <c r="G3" s="355"/>
      <c r="H3" s="338" t="s">
        <v>21</v>
      </c>
      <c r="I3" s="338"/>
      <c r="J3" s="64" t="s">
        <v>22</v>
      </c>
      <c r="K3" s="211">
        <f>SUM(L4:L12)</f>
        <v>0</v>
      </c>
      <c r="L3" s="65" t="s">
        <v>250</v>
      </c>
      <c r="M3" s="357"/>
      <c r="N3" s="31"/>
    </row>
    <row r="4" spans="1:14" ht="18" customHeight="1">
      <c r="A4" s="71"/>
      <c r="B4" s="213" t="s">
        <v>93</v>
      </c>
      <c r="C4" s="339" t="s">
        <v>207</v>
      </c>
      <c r="D4" s="339"/>
      <c r="E4" s="30"/>
      <c r="F4" s="106">
        <f>'1. Prereqs'!E6</f>
        <v>0</v>
      </c>
      <c r="G4" s="355"/>
      <c r="H4" s="213" t="s">
        <v>76</v>
      </c>
      <c r="I4" s="337" t="s">
        <v>281</v>
      </c>
      <c r="J4" s="359"/>
      <c r="K4" s="55"/>
      <c r="L4" s="107">
        <f>'5. Purchasing'!G6</f>
        <v>0</v>
      </c>
      <c r="M4" s="357"/>
      <c r="N4" s="30"/>
    </row>
    <row r="5" spans="1:14" ht="12" customHeight="1">
      <c r="A5" s="71"/>
      <c r="B5" s="213" t="s">
        <v>94</v>
      </c>
      <c r="C5" s="339" t="s">
        <v>266</v>
      </c>
      <c r="D5" s="339"/>
      <c r="E5" s="30"/>
      <c r="F5" s="106" t="str">
        <f>IF('1. Prereqs'!E8="Y","y","n")</f>
        <v>n</v>
      </c>
      <c r="G5" s="355"/>
      <c r="H5" s="213" t="s">
        <v>225</v>
      </c>
      <c r="I5" s="341" t="s">
        <v>122</v>
      </c>
      <c r="J5" s="341"/>
      <c r="K5" s="55"/>
      <c r="L5" s="107">
        <f>'5. Purchasing'!G9</f>
        <v>0</v>
      </c>
      <c r="M5" s="357"/>
      <c r="N5" s="30"/>
    </row>
    <row r="6" spans="1:14" ht="22.5" customHeight="1">
      <c r="A6" s="71"/>
      <c r="B6" s="213" t="s">
        <v>95</v>
      </c>
      <c r="C6" s="339" t="s">
        <v>134</v>
      </c>
      <c r="D6" s="339"/>
      <c r="E6" s="30"/>
      <c r="F6" s="106" t="str">
        <f>IF('1. Prereqs'!E10="Y","y","n")</f>
        <v>n</v>
      </c>
      <c r="G6" s="355"/>
      <c r="H6" s="213" t="s">
        <v>226</v>
      </c>
      <c r="I6" s="337" t="s">
        <v>121</v>
      </c>
      <c r="J6" s="337"/>
      <c r="K6" s="55"/>
      <c r="L6" s="107">
        <f>'5. Purchasing'!G11</f>
        <v>0</v>
      </c>
      <c r="M6" s="357"/>
      <c r="N6" s="30"/>
    </row>
    <row r="7" spans="1:14" ht="12" customHeight="1">
      <c r="A7" s="71"/>
      <c r="B7" s="213" t="s">
        <v>10</v>
      </c>
      <c r="C7" s="339" t="s">
        <v>280</v>
      </c>
      <c r="D7" s="339"/>
      <c r="E7" s="30"/>
      <c r="F7" s="106" t="str">
        <f>IF('1. Prereqs'!E12="Y","y","n")</f>
        <v>n</v>
      </c>
      <c r="G7" s="355"/>
      <c r="H7" s="213" t="s">
        <v>227</v>
      </c>
      <c r="I7" s="337" t="s">
        <v>120</v>
      </c>
      <c r="J7" s="337"/>
      <c r="K7" s="55"/>
      <c r="L7" s="107">
        <f>'5. Purchasing'!G12</f>
        <v>0</v>
      </c>
      <c r="M7" s="357"/>
      <c r="N7" s="30"/>
    </row>
    <row r="8" spans="1:14" ht="22.5" customHeight="1">
      <c r="A8" s="71"/>
      <c r="B8" s="213" t="s">
        <v>34</v>
      </c>
      <c r="C8" s="339" t="s">
        <v>133</v>
      </c>
      <c r="D8" s="339"/>
      <c r="E8" s="30"/>
      <c r="F8" s="106" t="str">
        <f>IF('1. Prereqs'!E14="Y","y","n")</f>
        <v>n</v>
      </c>
      <c r="G8" s="355"/>
      <c r="H8" s="213" t="s">
        <v>228</v>
      </c>
      <c r="I8" s="356" t="s">
        <v>288</v>
      </c>
      <c r="J8" s="356"/>
      <c r="K8" s="55"/>
      <c r="L8" s="108">
        <f>IF('5. Purchasing'!E14="Y",2,0)</f>
        <v>0</v>
      </c>
      <c r="M8" s="357"/>
      <c r="N8" s="30"/>
    </row>
    <row r="9" spans="1:14" ht="14" customHeight="1">
      <c r="A9" s="71"/>
      <c r="B9" s="213" t="s">
        <v>96</v>
      </c>
      <c r="C9" s="339" t="s">
        <v>114</v>
      </c>
      <c r="D9" s="339"/>
      <c r="E9" s="30"/>
      <c r="F9" s="106" t="str">
        <f>IF('1. Prereqs'!E15="Y","y","n")</f>
        <v>n</v>
      </c>
      <c r="G9" s="355"/>
      <c r="H9" s="213" t="s">
        <v>229</v>
      </c>
      <c r="I9" s="341" t="s">
        <v>4</v>
      </c>
      <c r="J9" s="341"/>
      <c r="K9" s="55"/>
      <c r="L9" s="107">
        <f>'5. Purchasing'!G16</f>
        <v>0</v>
      </c>
      <c r="M9" s="357"/>
      <c r="N9" s="30"/>
    </row>
    <row r="10" spans="1:14" ht="12" customHeight="1">
      <c r="A10" s="71"/>
      <c r="B10" s="358"/>
      <c r="C10" s="358"/>
      <c r="D10" s="358"/>
      <c r="E10" s="358"/>
      <c r="F10" s="358"/>
      <c r="G10" s="355"/>
      <c r="H10" s="213" t="s">
        <v>230</v>
      </c>
      <c r="I10" s="337" t="s">
        <v>131</v>
      </c>
      <c r="J10" s="337"/>
      <c r="K10" s="55"/>
      <c r="L10" s="107">
        <f>'5. Purchasing'!G18</f>
        <v>0</v>
      </c>
      <c r="M10" s="357"/>
      <c r="N10" s="30"/>
    </row>
    <row r="11" spans="1:14" ht="12" customHeight="1">
      <c r="A11" s="71"/>
      <c r="B11" s="338" t="s">
        <v>72</v>
      </c>
      <c r="C11" s="338"/>
      <c r="D11" s="64" t="s">
        <v>22</v>
      </c>
      <c r="E11" s="65">
        <f>SUM(F12:F19)</f>
        <v>0</v>
      </c>
      <c r="F11" s="215" t="s">
        <v>248</v>
      </c>
      <c r="G11" s="355"/>
      <c r="H11" s="213" t="s">
        <v>231</v>
      </c>
      <c r="I11" s="341" t="s">
        <v>71</v>
      </c>
      <c r="J11" s="341"/>
      <c r="K11" s="55"/>
      <c r="L11" s="107">
        <f>'5. Purchasing'!G20</f>
        <v>0</v>
      </c>
      <c r="M11" s="357"/>
      <c r="N11" s="30"/>
    </row>
    <row r="12" spans="1:14" ht="12" customHeight="1">
      <c r="A12" s="71"/>
      <c r="B12" s="213" t="s">
        <v>85</v>
      </c>
      <c r="C12" s="339" t="s">
        <v>43</v>
      </c>
      <c r="D12" s="339"/>
      <c r="E12" s="30"/>
      <c r="F12" s="107">
        <f>'2. Energy'!G6</f>
        <v>0</v>
      </c>
      <c r="G12" s="355"/>
      <c r="H12" s="213" t="s">
        <v>232</v>
      </c>
      <c r="I12" s="341" t="s">
        <v>128</v>
      </c>
      <c r="J12" s="341"/>
      <c r="K12" s="55"/>
      <c r="L12" s="107">
        <f>'5. Purchasing'!G22</f>
        <v>0</v>
      </c>
      <c r="M12" s="357"/>
      <c r="N12" s="30"/>
    </row>
    <row r="13" spans="1:14" ht="12" customHeight="1">
      <c r="A13" s="71"/>
      <c r="B13" s="213" t="s">
        <v>86</v>
      </c>
      <c r="C13" s="346" t="s">
        <v>130</v>
      </c>
      <c r="D13" s="339"/>
      <c r="E13" s="30"/>
      <c r="F13" s="107">
        <f>'2. Energy'!G8</f>
        <v>0</v>
      </c>
      <c r="G13" s="355"/>
      <c r="H13" s="358"/>
      <c r="I13" s="358"/>
      <c r="J13" s="358"/>
      <c r="K13" s="358"/>
      <c r="L13" s="358"/>
      <c r="M13" s="357"/>
      <c r="N13" s="30"/>
    </row>
    <row r="14" spans="1:14" ht="12" customHeight="1">
      <c r="A14" s="71"/>
      <c r="B14" s="213" t="s">
        <v>87</v>
      </c>
      <c r="C14" s="339" t="s">
        <v>123</v>
      </c>
      <c r="D14" s="339"/>
      <c r="E14" s="30"/>
      <c r="F14" s="107">
        <f>'2. Energy'!G9</f>
        <v>0</v>
      </c>
      <c r="G14" s="355"/>
      <c r="H14" s="338" t="s">
        <v>28</v>
      </c>
      <c r="I14" s="338"/>
      <c r="J14" s="64" t="s">
        <v>22</v>
      </c>
      <c r="K14" s="211">
        <f>SUM(L15:L17)</f>
        <v>0</v>
      </c>
      <c r="L14" s="65" t="s">
        <v>251</v>
      </c>
      <c r="M14" s="357"/>
      <c r="N14" s="30"/>
    </row>
    <row r="15" spans="1:14" ht="12" customHeight="1">
      <c r="A15" s="71"/>
      <c r="B15" s="213" t="s">
        <v>88</v>
      </c>
      <c r="C15" s="339" t="s">
        <v>125</v>
      </c>
      <c r="D15" s="339"/>
      <c r="E15" s="30"/>
      <c r="F15" s="107">
        <f>'2. Energy'!G10</f>
        <v>0</v>
      </c>
      <c r="G15" s="355"/>
      <c r="H15" s="213" t="s">
        <v>64</v>
      </c>
      <c r="I15" s="341" t="s">
        <v>213</v>
      </c>
      <c r="J15" s="341"/>
      <c r="K15" s="55"/>
      <c r="L15" s="209">
        <f>'6. Events'!G6</f>
        <v>0</v>
      </c>
      <c r="M15" s="357"/>
      <c r="N15" s="30"/>
    </row>
    <row r="16" spans="1:14" ht="12" customHeight="1">
      <c r="A16" s="71"/>
      <c r="B16" s="213" t="s">
        <v>89</v>
      </c>
      <c r="C16" s="337" t="s">
        <v>126</v>
      </c>
      <c r="D16" s="337"/>
      <c r="E16" s="30"/>
      <c r="F16" s="107">
        <f>'2. Energy'!G11</f>
        <v>0</v>
      </c>
      <c r="G16" s="355"/>
      <c r="H16" s="213" t="s">
        <v>65</v>
      </c>
      <c r="I16" s="341" t="s">
        <v>27</v>
      </c>
      <c r="J16" s="341"/>
      <c r="K16" s="55"/>
      <c r="L16" s="106">
        <f>IF('6. Events'!E7="Y",1,0)</f>
        <v>0</v>
      </c>
      <c r="M16" s="357"/>
      <c r="N16" s="30"/>
    </row>
    <row r="17" spans="1:14" ht="12" customHeight="1">
      <c r="A17" s="71"/>
      <c r="B17" s="213" t="s">
        <v>90</v>
      </c>
      <c r="C17" s="339" t="s">
        <v>45</v>
      </c>
      <c r="D17" s="339"/>
      <c r="E17" s="30"/>
      <c r="F17" s="107">
        <f>'2. Energy'!G13</f>
        <v>0</v>
      </c>
      <c r="G17" s="355"/>
      <c r="H17" s="213" t="s">
        <v>77</v>
      </c>
      <c r="I17" s="341" t="s">
        <v>214</v>
      </c>
      <c r="J17" s="341"/>
      <c r="K17" s="31"/>
      <c r="L17" s="209">
        <f>'6. Events'!G8</f>
        <v>0</v>
      </c>
      <c r="M17" s="357"/>
      <c r="N17" s="30"/>
    </row>
    <row r="18" spans="1:14" ht="12" customHeight="1">
      <c r="A18" s="71"/>
      <c r="B18" s="213" t="s">
        <v>91</v>
      </c>
      <c r="C18" s="339" t="s">
        <v>127</v>
      </c>
      <c r="D18" s="339"/>
      <c r="E18" s="30"/>
      <c r="F18" s="107">
        <f>'2. Energy'!G14</f>
        <v>0</v>
      </c>
      <c r="G18" s="355"/>
      <c r="H18" s="358"/>
      <c r="I18" s="358"/>
      <c r="J18" s="358"/>
      <c r="K18" s="358"/>
      <c r="L18" s="358"/>
      <c r="M18" s="357"/>
      <c r="N18" s="30"/>
    </row>
    <row r="19" spans="1:14" ht="12" customHeight="1">
      <c r="A19" s="71"/>
      <c r="B19" s="213" t="s">
        <v>92</v>
      </c>
      <c r="C19" s="339" t="s">
        <v>208</v>
      </c>
      <c r="D19" s="339"/>
      <c r="E19" s="30"/>
      <c r="F19" s="107">
        <f>'2. Energy'!G16</f>
        <v>0</v>
      </c>
      <c r="G19" s="355"/>
      <c r="H19" s="338" t="s">
        <v>144</v>
      </c>
      <c r="I19" s="338"/>
      <c r="J19" s="64" t="s">
        <v>22</v>
      </c>
      <c r="K19" s="211">
        <f>SUM(L20:L29)</f>
        <v>0</v>
      </c>
      <c r="L19" s="65" t="s">
        <v>252</v>
      </c>
      <c r="M19" s="357"/>
      <c r="N19" s="30"/>
    </row>
    <row r="20" spans="1:14" ht="12" customHeight="1">
      <c r="A20" s="71"/>
      <c r="B20" s="358"/>
      <c r="C20" s="358"/>
      <c r="D20" s="358"/>
      <c r="E20" s="358"/>
      <c r="F20" s="358"/>
      <c r="G20" s="355"/>
      <c r="H20" s="109" t="s">
        <v>141</v>
      </c>
      <c r="I20" s="344" t="s">
        <v>152</v>
      </c>
      <c r="J20" s="344"/>
      <c r="K20" s="55"/>
      <c r="L20" s="209">
        <f>'7. Disaster Preparedness'!G6</f>
        <v>0</v>
      </c>
      <c r="M20" s="357"/>
      <c r="N20" s="30"/>
    </row>
    <row r="21" spans="1:14" ht="12" customHeight="1">
      <c r="A21" s="71"/>
      <c r="B21" s="338" t="s">
        <v>40</v>
      </c>
      <c r="C21" s="338"/>
      <c r="D21" s="64" t="s">
        <v>22</v>
      </c>
      <c r="E21" s="65">
        <f>SUM(F22:F30)</f>
        <v>0</v>
      </c>
      <c r="F21" s="65" t="s">
        <v>249</v>
      </c>
      <c r="G21" s="355"/>
      <c r="H21" s="213" t="s">
        <v>143</v>
      </c>
      <c r="I21" s="343" t="s">
        <v>153</v>
      </c>
      <c r="J21" s="343"/>
      <c r="K21" s="55"/>
      <c r="L21" s="209">
        <f>'7. Disaster Preparedness'!G7</f>
        <v>0</v>
      </c>
      <c r="M21" s="357"/>
      <c r="N21" s="30"/>
    </row>
    <row r="22" spans="1:14" ht="12" customHeight="1">
      <c r="A22" s="71"/>
      <c r="B22" s="213" t="s">
        <v>5</v>
      </c>
      <c r="C22" s="341" t="s">
        <v>106</v>
      </c>
      <c r="D22" s="341"/>
      <c r="E22" s="30"/>
      <c r="F22" s="107">
        <f>'3. Materials Management'!G6</f>
        <v>0</v>
      </c>
      <c r="G22" s="355"/>
      <c r="H22" s="213" t="s">
        <v>175</v>
      </c>
      <c r="I22" s="343" t="s">
        <v>215</v>
      </c>
      <c r="J22" s="343"/>
      <c r="K22" s="55"/>
      <c r="L22" s="209">
        <f>'7. Disaster Preparedness'!G8</f>
        <v>0</v>
      </c>
      <c r="M22" s="357"/>
      <c r="N22" s="30"/>
    </row>
    <row r="23" spans="1:14" ht="12" customHeight="1">
      <c r="A23" s="71"/>
      <c r="B23" s="213" t="s">
        <v>35</v>
      </c>
      <c r="C23" s="341" t="s">
        <v>115</v>
      </c>
      <c r="D23" s="341"/>
      <c r="E23" s="30"/>
      <c r="F23" s="107">
        <f>'3. Materials Management'!G7</f>
        <v>0</v>
      </c>
      <c r="G23" s="355"/>
      <c r="H23" s="213" t="s">
        <v>176</v>
      </c>
      <c r="I23" s="343" t="s">
        <v>216</v>
      </c>
      <c r="J23" s="343"/>
      <c r="K23" s="55"/>
      <c r="L23" s="209">
        <f>'7. Disaster Preparedness'!G9</f>
        <v>0</v>
      </c>
      <c r="M23" s="357"/>
      <c r="N23" s="30"/>
    </row>
    <row r="24" spans="1:14" ht="12" customHeight="1">
      <c r="A24" s="71"/>
      <c r="B24" s="213" t="s">
        <v>36</v>
      </c>
      <c r="C24" s="341" t="s">
        <v>116</v>
      </c>
      <c r="D24" s="341"/>
      <c r="E24" s="30"/>
      <c r="F24" s="108">
        <f>IF('3. Materials Management'!E8="Y",1,0)</f>
        <v>0</v>
      </c>
      <c r="G24" s="355"/>
      <c r="H24" s="213" t="s">
        <v>177</v>
      </c>
      <c r="I24" s="343" t="s">
        <v>217</v>
      </c>
      <c r="J24" s="343"/>
      <c r="K24" s="55"/>
      <c r="L24" s="209">
        <f>'7. Disaster Preparedness'!G12</f>
        <v>0</v>
      </c>
      <c r="M24" s="357"/>
      <c r="N24" s="30"/>
    </row>
    <row r="25" spans="1:14" ht="12" customHeight="1">
      <c r="A25" s="71"/>
      <c r="B25" s="58" t="s">
        <v>37</v>
      </c>
      <c r="C25" s="342" t="s">
        <v>2</v>
      </c>
      <c r="D25" s="342"/>
      <c r="E25" s="30"/>
      <c r="F25" s="107">
        <f>'3. Materials Management'!G9</f>
        <v>0</v>
      </c>
      <c r="G25" s="355"/>
      <c r="H25" s="213" t="s">
        <v>181</v>
      </c>
      <c r="I25" s="343" t="s">
        <v>218</v>
      </c>
      <c r="J25" s="343"/>
      <c r="K25" s="55"/>
      <c r="L25" s="209">
        <f>'7. Disaster Preparedness'!G13</f>
        <v>0</v>
      </c>
      <c r="M25" s="357"/>
      <c r="N25" s="30"/>
    </row>
    <row r="26" spans="1:14" s="28" customFormat="1" ht="12" customHeight="1">
      <c r="A26" s="72"/>
      <c r="B26" s="58" t="s">
        <v>111</v>
      </c>
      <c r="C26" s="337" t="s">
        <v>209</v>
      </c>
      <c r="D26" s="337"/>
      <c r="E26" s="30"/>
      <c r="F26" s="107">
        <f>'3. Materials Management'!G10</f>
        <v>0</v>
      </c>
      <c r="G26" s="355"/>
      <c r="H26" s="213" t="s">
        <v>190</v>
      </c>
      <c r="I26" s="343" t="s">
        <v>219</v>
      </c>
      <c r="J26" s="343"/>
      <c r="K26" s="55"/>
      <c r="L26" s="209">
        <f>'7. Disaster Preparedness'!G14</f>
        <v>0</v>
      </c>
      <c r="M26" s="357"/>
      <c r="N26" s="31"/>
    </row>
    <row r="27" spans="1:14" ht="12" customHeight="1">
      <c r="A27" s="71"/>
      <c r="B27" s="58" t="s">
        <v>38</v>
      </c>
      <c r="C27" s="337" t="s">
        <v>12</v>
      </c>
      <c r="D27" s="337"/>
      <c r="E27" s="30"/>
      <c r="F27" s="107">
        <f>'3. Materials Management'!G11</f>
        <v>0</v>
      </c>
      <c r="G27" s="355"/>
      <c r="H27" s="213" t="s">
        <v>191</v>
      </c>
      <c r="I27" s="343" t="s">
        <v>220</v>
      </c>
      <c r="J27" s="343"/>
      <c r="K27" s="55"/>
      <c r="L27" s="209">
        <f>'7. Disaster Preparedness'!G15</f>
        <v>0</v>
      </c>
      <c r="M27" s="357"/>
      <c r="N27" s="30"/>
    </row>
    <row r="28" spans="1:14" ht="12" customHeight="1">
      <c r="A28" s="71"/>
      <c r="B28" s="213" t="s">
        <v>6</v>
      </c>
      <c r="C28" s="342" t="s">
        <v>210</v>
      </c>
      <c r="D28" s="342"/>
      <c r="E28" s="30"/>
      <c r="F28" s="107">
        <f>'3. Materials Management'!G13</f>
        <v>0</v>
      </c>
      <c r="G28" s="355"/>
      <c r="H28" s="236" t="s">
        <v>148</v>
      </c>
      <c r="I28" s="345" t="s">
        <v>154</v>
      </c>
      <c r="J28" s="345"/>
      <c r="K28" s="237"/>
      <c r="L28" s="244" t="s">
        <v>295</v>
      </c>
      <c r="M28" s="357"/>
      <c r="N28" s="30"/>
    </row>
    <row r="29" spans="1:14" ht="12" customHeight="1">
      <c r="A29" s="71"/>
      <c r="B29" s="213" t="s">
        <v>244</v>
      </c>
      <c r="C29" s="341" t="s">
        <v>54</v>
      </c>
      <c r="D29" s="341"/>
      <c r="E29" s="30"/>
      <c r="F29" s="107">
        <f>'3. Materials Management'!G14</f>
        <v>0</v>
      </c>
      <c r="G29" s="355"/>
      <c r="H29" s="213" t="s">
        <v>149</v>
      </c>
      <c r="I29" s="343" t="s">
        <v>221</v>
      </c>
      <c r="J29" s="343"/>
      <c r="K29" s="55"/>
      <c r="L29" s="209">
        <f>'7. Disaster Preparedness'!G18</f>
        <v>0</v>
      </c>
      <c r="M29" s="357"/>
      <c r="N29" s="30"/>
    </row>
    <row r="30" spans="1:14" ht="12" customHeight="1">
      <c r="A30" s="71"/>
      <c r="B30" s="213" t="s">
        <v>245</v>
      </c>
      <c r="C30" s="337" t="s">
        <v>211</v>
      </c>
      <c r="D30" s="337"/>
      <c r="E30" s="31"/>
      <c r="F30" s="107">
        <f>'3. Materials Management'!G15</f>
        <v>0</v>
      </c>
      <c r="G30" s="355"/>
      <c r="H30" s="38"/>
      <c r="I30" s="54"/>
      <c r="J30" s="54"/>
      <c r="K30" s="55"/>
      <c r="L30" s="30"/>
      <c r="M30" s="357"/>
      <c r="N30" s="30"/>
    </row>
    <row r="31" spans="1:14" ht="12" customHeight="1">
      <c r="A31" s="71"/>
      <c r="B31" s="340"/>
      <c r="C31" s="340"/>
      <c r="D31" s="340"/>
      <c r="E31" s="340"/>
      <c r="F31" s="340"/>
      <c r="G31" s="355"/>
      <c r="H31" s="338" t="s">
        <v>222</v>
      </c>
      <c r="I31" s="338"/>
      <c r="J31" s="64" t="s">
        <v>22</v>
      </c>
      <c r="K31" s="211">
        <f>SUM(L32:L35)</f>
        <v>0</v>
      </c>
      <c r="L31" s="65" t="s">
        <v>253</v>
      </c>
      <c r="M31" s="357"/>
      <c r="N31" s="30"/>
    </row>
    <row r="32" spans="1:14" ht="12" customHeight="1">
      <c r="A32" s="71"/>
      <c r="B32" s="215" t="s">
        <v>104</v>
      </c>
      <c r="C32" s="215"/>
      <c r="D32" s="64" t="s">
        <v>22</v>
      </c>
      <c r="E32" s="211">
        <f>SUM(F33:F35)</f>
        <v>0</v>
      </c>
      <c r="F32" s="65" t="s">
        <v>42</v>
      </c>
      <c r="G32" s="355"/>
      <c r="H32" s="213" t="s">
        <v>203</v>
      </c>
      <c r="I32" s="337" t="s">
        <v>223</v>
      </c>
      <c r="J32" s="337"/>
      <c r="K32" s="55"/>
      <c r="L32" s="209">
        <f>'8. Bonus and Feedback'!G6</f>
        <v>0</v>
      </c>
      <c r="M32" s="357"/>
      <c r="N32" s="30"/>
    </row>
    <row r="33" spans="1:14" ht="12" customHeight="1">
      <c r="A33" s="71"/>
      <c r="B33" s="213" t="s">
        <v>9</v>
      </c>
      <c r="C33" s="339" t="s">
        <v>212</v>
      </c>
      <c r="D33" s="339"/>
      <c r="E33" s="55"/>
      <c r="F33" s="209">
        <f>'4. Transportation'!G6</f>
        <v>0</v>
      </c>
      <c r="G33" s="355"/>
      <c r="H33" s="213" t="s">
        <v>205</v>
      </c>
      <c r="I33" s="337" t="s">
        <v>223</v>
      </c>
      <c r="J33" s="337"/>
      <c r="K33" s="55"/>
      <c r="L33" s="209">
        <f>'8. Bonus and Feedback'!G7</f>
        <v>0</v>
      </c>
      <c r="M33" s="357"/>
      <c r="N33" s="30"/>
    </row>
    <row r="34" spans="1:14" ht="12" customHeight="1">
      <c r="A34" s="71"/>
      <c r="B34" s="213" t="s">
        <v>62</v>
      </c>
      <c r="C34" s="339" t="s">
        <v>119</v>
      </c>
      <c r="D34" s="339"/>
      <c r="E34" s="55"/>
      <c r="F34" s="209">
        <f>'4. Transportation'!G8</f>
        <v>0</v>
      </c>
      <c r="G34" s="355"/>
      <c r="H34" s="213" t="s">
        <v>243</v>
      </c>
      <c r="I34" s="214" t="s">
        <v>254</v>
      </c>
      <c r="J34" s="214"/>
      <c r="K34" s="55"/>
      <c r="L34" s="209">
        <f>'8. Bonus and Feedback'!G8</f>
        <v>0</v>
      </c>
      <c r="M34" s="357"/>
      <c r="N34" s="30"/>
    </row>
    <row r="35" spans="1:14" ht="12" customHeight="1">
      <c r="A35" s="71"/>
      <c r="B35" s="213" t="s">
        <v>63</v>
      </c>
      <c r="C35" s="339" t="s">
        <v>255</v>
      </c>
      <c r="D35" s="339"/>
      <c r="E35" s="55"/>
      <c r="F35" s="209">
        <f>'4. Transportation'!G9</f>
        <v>0</v>
      </c>
      <c r="G35" s="355"/>
      <c r="H35" s="213" t="s">
        <v>204</v>
      </c>
      <c r="I35" s="337" t="s">
        <v>224</v>
      </c>
      <c r="J35" s="337"/>
      <c r="K35" s="55"/>
      <c r="L35" s="209">
        <f>'8. Bonus and Feedback'!G10</f>
        <v>0</v>
      </c>
      <c r="M35" s="357"/>
      <c r="N35" s="30"/>
    </row>
    <row r="36" spans="1:14" ht="12" customHeight="1">
      <c r="A36" s="71"/>
      <c r="B36" s="340"/>
      <c r="C36" s="340"/>
      <c r="D36" s="340"/>
      <c r="E36" s="340"/>
      <c r="F36" s="340"/>
      <c r="G36" s="355"/>
      <c r="H36" s="336" t="s">
        <v>23</v>
      </c>
      <c r="I36" s="336"/>
      <c r="J36" s="59"/>
      <c r="K36" s="60">
        <f>SUM(E11+E21+K3+E32+K14+K19+K31)</f>
        <v>0</v>
      </c>
      <c r="L36" s="110" t="s">
        <v>293</v>
      </c>
      <c r="M36" s="357"/>
      <c r="N36" s="30"/>
    </row>
    <row r="37" spans="1:14" ht="17" customHeight="1">
      <c r="A37" s="71"/>
      <c r="B37" s="232"/>
      <c r="C37" s="232"/>
      <c r="D37" s="232"/>
      <c r="E37" s="232"/>
      <c r="F37" s="232"/>
      <c r="G37" s="233"/>
      <c r="H37" s="231" t="s">
        <v>294</v>
      </c>
      <c r="I37" s="231"/>
      <c r="J37" s="59"/>
      <c r="K37" s="60"/>
      <c r="L37" s="59" t="str">
        <f>IF(K36&gt;134,"Platinum",IF(K36&gt;109,"Gold",IF(K36&gt;84,"Silver",IF(K36&gt;64,"Bronze",IF(K36&lt;65,"None")))))</f>
        <v>None</v>
      </c>
      <c r="M37" s="234"/>
      <c r="N37" s="30"/>
    </row>
    <row r="38" spans="1:14" ht="9" customHeight="1" thickBot="1">
      <c r="A38" s="219"/>
      <c r="B38" s="62"/>
      <c r="C38" s="62"/>
      <c r="D38" s="62"/>
      <c r="E38" s="62"/>
      <c r="F38" s="62"/>
      <c r="G38" s="61"/>
      <c r="H38" s="105"/>
      <c r="I38" s="62"/>
      <c r="J38" s="62"/>
      <c r="K38" s="63"/>
      <c r="L38" s="61"/>
      <c r="M38" s="220"/>
      <c r="N38" s="30"/>
    </row>
    <row r="39" spans="1:14" ht="13" customHeight="1">
      <c r="B39"/>
      <c r="E39" s="30"/>
      <c r="F39" s="30"/>
      <c r="H39"/>
      <c r="I39"/>
      <c r="M39" s="30"/>
      <c r="N39" s="30"/>
    </row>
    <row r="40" spans="1:14" ht="15" customHeight="1">
      <c r="E40" s="30"/>
      <c r="F40" s="30"/>
      <c r="H40"/>
      <c r="I40"/>
    </row>
  </sheetData>
  <sheetProtection password="EA56" sheet="1" selectLockedCells="1"/>
  <mergeCells count="71">
    <mergeCell ref="M3:M36"/>
    <mergeCell ref="B10:F10"/>
    <mergeCell ref="B20:F20"/>
    <mergeCell ref="H13:L13"/>
    <mergeCell ref="H18:L18"/>
    <mergeCell ref="I11:J11"/>
    <mergeCell ref="C12:D12"/>
    <mergeCell ref="I12:J12"/>
    <mergeCell ref="C6:D6"/>
    <mergeCell ref="I6:J6"/>
    <mergeCell ref="B3:C3"/>
    <mergeCell ref="I4:J4"/>
    <mergeCell ref="C5:D5"/>
    <mergeCell ref="I7:J7"/>
    <mergeCell ref="E3:F3"/>
    <mergeCell ref="C28:D28"/>
    <mergeCell ref="K1:L2"/>
    <mergeCell ref="C1:J2"/>
    <mergeCell ref="A1:B2"/>
    <mergeCell ref="G3:G36"/>
    <mergeCell ref="C7:D7"/>
    <mergeCell ref="I5:J5"/>
    <mergeCell ref="I15:J15"/>
    <mergeCell ref="I16:J16"/>
    <mergeCell ref="C8:D8"/>
    <mergeCell ref="I8:J8"/>
    <mergeCell ref="C33:D33"/>
    <mergeCell ref="C9:D9"/>
    <mergeCell ref="I9:J9"/>
    <mergeCell ref="B11:C11"/>
    <mergeCell ref="H3:I3"/>
    <mergeCell ref="C4:D4"/>
    <mergeCell ref="C16:D16"/>
    <mergeCell ref="C19:D19"/>
    <mergeCell ref="I17:J17"/>
    <mergeCell ref="I10:J10"/>
    <mergeCell ref="C17:D17"/>
    <mergeCell ref="H14:I14"/>
    <mergeCell ref="C18:D18"/>
    <mergeCell ref="C13:D13"/>
    <mergeCell ref="C14:D14"/>
    <mergeCell ref="C15:D15"/>
    <mergeCell ref="H19:I19"/>
    <mergeCell ref="I22:J22"/>
    <mergeCell ref="I23:J23"/>
    <mergeCell ref="I24:J24"/>
    <mergeCell ref="I32:J32"/>
    <mergeCell ref="I20:J20"/>
    <mergeCell ref="I21:J21"/>
    <mergeCell ref="I28:J28"/>
    <mergeCell ref="I29:J29"/>
    <mergeCell ref="I25:J25"/>
    <mergeCell ref="I26:J26"/>
    <mergeCell ref="I27:J27"/>
    <mergeCell ref="B21:C21"/>
    <mergeCell ref="C22:D22"/>
    <mergeCell ref="C24:D24"/>
    <mergeCell ref="C26:D26"/>
    <mergeCell ref="C23:D23"/>
    <mergeCell ref="C25:D25"/>
    <mergeCell ref="C27:D27"/>
    <mergeCell ref="B31:F31"/>
    <mergeCell ref="B36:F36"/>
    <mergeCell ref="C35:D35"/>
    <mergeCell ref="C29:D29"/>
    <mergeCell ref="H36:I36"/>
    <mergeCell ref="I35:J35"/>
    <mergeCell ref="C30:D30"/>
    <mergeCell ref="H31:I31"/>
    <mergeCell ref="I33:J33"/>
    <mergeCell ref="C34:D34"/>
  </mergeCells>
  <phoneticPr fontId="7" type="noConversion"/>
  <printOptions gridLines="1"/>
  <pageMargins left="0.5" right="0.5" top="0.5" bottom="0.5" header="0.5" footer="0.5"/>
  <pageSetup orientation="landscape"/>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3366FF"/>
  </sheetPr>
  <dimension ref="B4:D11"/>
  <sheetViews>
    <sheetView workbookViewId="0">
      <selection activeCell="C6" sqref="C6:D6"/>
    </sheetView>
  </sheetViews>
  <sheetFormatPr baseColWidth="10" defaultColWidth="8.83203125" defaultRowHeight="14" x14ac:dyDescent="0"/>
  <cols>
    <col min="1" max="1" width="10.83203125" style="73" customWidth="1"/>
    <col min="2" max="2" width="30.83203125" style="73" customWidth="1"/>
    <col min="3" max="3" width="15.33203125" style="73" customWidth="1"/>
    <col min="4" max="4" width="20" style="73" customWidth="1"/>
    <col min="5" max="6" width="8.83203125" style="73"/>
    <col min="7" max="7" width="30.33203125" style="73" customWidth="1"/>
    <col min="8" max="16384" width="8.83203125" style="73"/>
  </cols>
  <sheetData>
    <row r="4" spans="2:4" ht="14" customHeight="1"/>
    <row r="5" spans="2:4" ht="67" customHeight="1">
      <c r="B5" s="270" t="s">
        <v>78</v>
      </c>
      <c r="C5" s="271"/>
      <c r="D5" s="272"/>
    </row>
    <row r="6" spans="2:4" ht="39" customHeight="1">
      <c r="B6" s="224" t="s">
        <v>49</v>
      </c>
      <c r="C6" s="273"/>
      <c r="D6" s="274"/>
    </row>
    <row r="7" spans="2:4" ht="39" customHeight="1">
      <c r="B7" s="224" t="s">
        <v>79</v>
      </c>
      <c r="C7" s="275"/>
      <c r="D7" s="274"/>
    </row>
    <row r="8" spans="2:4" ht="39" customHeight="1">
      <c r="B8" s="224" t="s">
        <v>47</v>
      </c>
      <c r="C8" s="273"/>
      <c r="D8" s="274"/>
    </row>
    <row r="9" spans="2:4" ht="38.25" customHeight="1">
      <c r="B9" s="224" t="s">
        <v>48</v>
      </c>
      <c r="C9" s="276"/>
      <c r="D9" s="277"/>
    </row>
    <row r="10" spans="2:4" ht="57.75" customHeight="1">
      <c r="B10" s="226" t="s">
        <v>278</v>
      </c>
      <c r="C10" s="278"/>
      <c r="D10" s="279"/>
    </row>
    <row r="11" spans="2:4" ht="39" customHeight="1">
      <c r="B11" s="225" t="s">
        <v>80</v>
      </c>
      <c r="C11" s="268"/>
      <c r="D11" s="269"/>
    </row>
  </sheetData>
  <sheetProtection password="EA56" sheet="1" selectLockedCells="1"/>
  <protectedRanges>
    <protectedRange sqref="C6:D11" name="Range1"/>
  </protectedRanges>
  <customSheetViews>
    <customSheetView guid="{E25AC505-8182-5D4A-87FF-E5712E402D54}" scale="115">
      <selection activeCell="C7" sqref="C7:D7"/>
    </customSheetView>
    <customSheetView guid="{0FA42A61-4274-F04D-B8B0-59C584D2A0CB}" scale="115">
      <selection activeCell="F9" sqref="F9"/>
    </customSheetView>
  </customSheetViews>
  <mergeCells count="7">
    <mergeCell ref="C11:D11"/>
    <mergeCell ref="B5:D5"/>
    <mergeCell ref="C6:D6"/>
    <mergeCell ref="C7:D7"/>
    <mergeCell ref="C8:D8"/>
    <mergeCell ref="C9:D9"/>
    <mergeCell ref="C10:D10"/>
  </mergeCells>
  <phoneticPr fontId="7"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8000"/>
  </sheetPr>
  <dimension ref="B3:G29"/>
  <sheetViews>
    <sheetView topLeftCell="A7" zoomScale="125" zoomScaleNormal="125" zoomScalePageLayoutView="125" workbookViewId="0">
      <selection activeCell="D12" sqref="D12"/>
    </sheetView>
  </sheetViews>
  <sheetFormatPr baseColWidth="10" defaultColWidth="10.83203125" defaultRowHeight="14" x14ac:dyDescent="0"/>
  <cols>
    <col min="1" max="1" width="10.83203125" style="2"/>
    <col min="2" max="2" width="13" style="2" customWidth="1"/>
    <col min="3" max="3" width="72.33203125" style="2" customWidth="1"/>
    <col min="4" max="4" width="21.83203125" style="3" customWidth="1"/>
    <col min="5" max="5" width="13.5" style="4" customWidth="1"/>
    <col min="6" max="6" width="10.83203125" style="2"/>
    <col min="7" max="7" width="0" style="2" hidden="1" customWidth="1"/>
    <col min="8" max="16384" width="10.83203125" style="2"/>
  </cols>
  <sheetData>
    <row r="3" spans="2:7" ht="75" customHeight="1">
      <c r="B3" s="280" t="s">
        <v>50</v>
      </c>
      <c r="C3" s="281"/>
      <c r="D3" s="281"/>
      <c r="E3" s="282"/>
    </row>
    <row r="4" spans="2:7" ht="34" customHeight="1">
      <c r="B4" s="117" t="s">
        <v>84</v>
      </c>
      <c r="C4" s="9"/>
      <c r="D4" s="16" t="s">
        <v>51</v>
      </c>
      <c r="E4" s="118" t="s">
        <v>18</v>
      </c>
    </row>
    <row r="5" spans="2:7" s="32" customFormat="1" ht="15" customHeight="1">
      <c r="B5" s="119">
        <v>1.1000000000000001</v>
      </c>
      <c r="C5" s="35" t="s">
        <v>99</v>
      </c>
      <c r="D5" s="17"/>
      <c r="E5" s="120"/>
      <c r="G5" s="32" t="s">
        <v>137</v>
      </c>
    </row>
    <row r="6" spans="2:7" s="32" customFormat="1" ht="130" customHeight="1">
      <c r="B6" s="119" t="s">
        <v>93</v>
      </c>
      <c r="C6" s="66" t="s">
        <v>297</v>
      </c>
      <c r="D6" s="68" t="s">
        <v>158</v>
      </c>
      <c r="E6" s="223"/>
      <c r="G6" s="32" t="s">
        <v>17</v>
      </c>
    </row>
    <row r="7" spans="2:7" s="32" customFormat="1">
      <c r="B7" s="119">
        <v>1.2</v>
      </c>
      <c r="C7" s="35" t="s">
        <v>100</v>
      </c>
      <c r="D7" s="78"/>
      <c r="E7" s="121"/>
    </row>
    <row r="8" spans="2:7" s="32" customFormat="1">
      <c r="B8" s="285" t="s">
        <v>94</v>
      </c>
      <c r="C8" s="292" t="s">
        <v>135</v>
      </c>
      <c r="D8" s="68" t="s">
        <v>195</v>
      </c>
      <c r="E8" s="290"/>
    </row>
    <row r="9" spans="2:7" s="32" customFormat="1">
      <c r="B9" s="285"/>
      <c r="C9" s="292"/>
      <c r="D9" s="68" t="s">
        <v>194</v>
      </c>
      <c r="E9" s="291"/>
    </row>
    <row r="10" spans="2:7" s="32" customFormat="1" ht="35" customHeight="1">
      <c r="B10" s="285" t="s">
        <v>95</v>
      </c>
      <c r="C10" s="283" t="s">
        <v>303</v>
      </c>
      <c r="D10" s="68" t="s">
        <v>52</v>
      </c>
      <c r="E10" s="287"/>
    </row>
    <row r="11" spans="2:7" s="32" customFormat="1" ht="18" customHeight="1">
      <c r="B11" s="285"/>
      <c r="C11" s="283"/>
      <c r="D11" s="68" t="s">
        <v>160</v>
      </c>
      <c r="E11" s="288"/>
    </row>
    <row r="12" spans="2:7" s="36" customFormat="1" ht="35" customHeight="1">
      <c r="B12" s="122" t="s">
        <v>10</v>
      </c>
      <c r="C12" s="135" t="s">
        <v>161</v>
      </c>
      <c r="D12" s="80" t="s">
        <v>73</v>
      </c>
      <c r="E12" s="81"/>
      <c r="F12" s="32"/>
    </row>
    <row r="13" spans="2:7" s="32" customFormat="1">
      <c r="B13" s="119">
        <v>1.3</v>
      </c>
      <c r="C13" s="35" t="s">
        <v>82</v>
      </c>
      <c r="D13" s="78"/>
      <c r="E13" s="121"/>
    </row>
    <row r="14" spans="2:7" s="32" customFormat="1" ht="43" customHeight="1">
      <c r="B14" s="123" t="s">
        <v>34</v>
      </c>
      <c r="C14" s="66" t="s">
        <v>41</v>
      </c>
      <c r="D14" s="82" t="s">
        <v>33</v>
      </c>
      <c r="E14" s="77"/>
    </row>
    <row r="15" spans="2:7" s="32" customFormat="1">
      <c r="B15" s="285" t="s">
        <v>96</v>
      </c>
      <c r="C15" s="283" t="s">
        <v>167</v>
      </c>
      <c r="D15" s="68" t="s">
        <v>55</v>
      </c>
      <c r="E15" s="289"/>
    </row>
    <row r="16" spans="2:7" s="32" customFormat="1">
      <c r="B16" s="285"/>
      <c r="C16" s="283"/>
      <c r="D16" s="68" t="s">
        <v>273</v>
      </c>
      <c r="E16" s="289"/>
    </row>
    <row r="17" spans="2:5" s="32" customFormat="1" ht="33" customHeight="1">
      <c r="B17" s="286"/>
      <c r="C17" s="284"/>
      <c r="D17" s="116" t="s">
        <v>159</v>
      </c>
      <c r="E17" s="289"/>
    </row>
    <row r="18" spans="2:5" ht="23.25" customHeight="1"/>
    <row r="19" spans="2:5" ht="30.75" customHeight="1">
      <c r="B19" s="21"/>
      <c r="C19" s="21"/>
      <c r="D19" s="4"/>
    </row>
    <row r="20" spans="2:5" ht="42" customHeight="1">
      <c r="D20" s="4"/>
    </row>
    <row r="21" spans="2:5" ht="23" customHeight="1">
      <c r="B21" s="4"/>
      <c r="D21" s="2"/>
      <c r="E21" s="2"/>
    </row>
    <row r="22" spans="2:5" ht="35" customHeight="1">
      <c r="B22" s="4"/>
      <c r="D22" s="2"/>
      <c r="E22" s="2"/>
    </row>
    <row r="23" spans="2:5" ht="33.75" customHeight="1">
      <c r="B23" s="4"/>
      <c r="D23" s="2"/>
      <c r="E23" s="2"/>
    </row>
    <row r="24" spans="2:5" ht="31" customHeight="1">
      <c r="B24" s="4"/>
      <c r="D24" s="2"/>
      <c r="E24" s="2"/>
    </row>
    <row r="25" spans="2:5" ht="80" customHeight="1">
      <c r="B25" s="4"/>
      <c r="D25" s="2"/>
      <c r="E25" s="2"/>
    </row>
    <row r="26" spans="2:5" ht="39" customHeight="1">
      <c r="B26" s="4"/>
      <c r="D26" s="2"/>
      <c r="E26" s="2"/>
    </row>
    <row r="27" spans="2:5" ht="44" customHeight="1">
      <c r="B27" s="4"/>
      <c r="D27" s="2"/>
      <c r="E27" s="2"/>
    </row>
    <row r="28" spans="2:5">
      <c r="B28" s="11"/>
      <c r="C28" s="11"/>
      <c r="D28" s="4"/>
    </row>
    <row r="29" spans="2:5">
      <c r="B29" s="11"/>
      <c r="C29" s="11"/>
    </row>
  </sheetData>
  <sheetProtection password="EA56" sheet="1" selectLockedCells="1"/>
  <protectedRanges>
    <protectedRange sqref="E6 E10:E12 E14:E17 E8:E9" name="Range1"/>
  </protectedRanges>
  <customSheetViews>
    <customSheetView guid="{E25AC505-8182-5D4A-87FF-E5712E402D54}" scale="125">
      <selection activeCell="C19" sqref="C18:C19"/>
    </customSheetView>
    <customSheetView guid="{0FA42A61-4274-F04D-B8B0-59C584D2A0CB}" scale="115" topLeftCell="A2">
      <selection activeCell="D14" sqref="D14"/>
    </customSheetView>
  </customSheetViews>
  <mergeCells count="10">
    <mergeCell ref="B3:E3"/>
    <mergeCell ref="C15:C17"/>
    <mergeCell ref="B15:B17"/>
    <mergeCell ref="C10:C11"/>
    <mergeCell ref="B10:B11"/>
    <mergeCell ref="E10:E11"/>
    <mergeCell ref="E15:E17"/>
    <mergeCell ref="E8:E9"/>
    <mergeCell ref="C8:C9"/>
    <mergeCell ref="B8:B9"/>
  </mergeCells>
  <phoneticPr fontId="6" type="noConversion"/>
  <dataValidations count="1">
    <dataValidation type="list" allowBlank="1" showInputMessage="1" showErrorMessage="1" sqref="E6 E14:E17 E8:E9 E10:E12">
      <formula1>$G$5:$G$6</formula1>
    </dataValidation>
  </dataValidations>
  <hyperlinks>
    <hyperlink ref="D17" r:id="rId1"/>
    <hyperlink ref="D14" r:id="rId2"/>
    <hyperlink ref="D12" r:id="rId3"/>
    <hyperlink ref="D11" r:id="rId4"/>
    <hyperlink ref="D6" r:id="rId5"/>
    <hyperlink ref="D16" r:id="rId6"/>
    <hyperlink ref="D8" r:id="rId7"/>
    <hyperlink ref="D9" r:id="rId8"/>
    <hyperlink ref="D10" r:id="rId9"/>
    <hyperlink ref="D15" r:id="rId10"/>
  </hyperlinks>
  <pageMargins left="0.75" right="0.75" top="1" bottom="1" header="0.5" footer="0.5"/>
  <pageSetup scale="85" orientation="landscape" horizontalDpi="4294967292" verticalDpi="4294967292"/>
  <drawing r:id="rId11"/>
  <extLst>
    <ext xmlns:mx="http://schemas.microsoft.com/office/mac/excel/2008/main" uri="{64002731-A6B0-56B0-2670-7721B7C09600}">
      <mx:PLV Mode="0" OnePage="0" WScale="85"/>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8000"/>
  </sheetPr>
  <dimension ref="B3:J33"/>
  <sheetViews>
    <sheetView tabSelected="1" topLeftCell="A2" zoomScale="125" zoomScaleNormal="125" zoomScalePageLayoutView="125" workbookViewId="0">
      <selection activeCell="D10" sqref="D10"/>
    </sheetView>
  </sheetViews>
  <sheetFormatPr baseColWidth="10" defaultColWidth="10.83203125" defaultRowHeight="14" x14ac:dyDescent="0"/>
  <cols>
    <col min="1" max="1" width="10.83203125" style="2"/>
    <col min="2" max="2" width="13.6640625" style="8" customWidth="1"/>
    <col min="3" max="3" width="74.6640625" style="2" customWidth="1"/>
    <col min="4" max="4" width="16.5" style="2" customWidth="1"/>
    <col min="5" max="5" width="12" style="45" customWidth="1"/>
    <col min="6" max="6" width="9.5" style="40" customWidth="1"/>
    <col min="7" max="7" width="6.6640625" style="40" customWidth="1"/>
    <col min="8" max="9" width="10.83203125" style="2"/>
    <col min="10" max="10" width="10.83203125" style="2" hidden="1" customWidth="1"/>
    <col min="11" max="16384" width="10.83203125" style="2"/>
  </cols>
  <sheetData>
    <row r="3" spans="2:10" ht="73" customHeight="1">
      <c r="B3" s="280" t="s">
        <v>70</v>
      </c>
      <c r="C3" s="281"/>
      <c r="D3" s="281"/>
      <c r="E3" s="281"/>
      <c r="F3" s="281"/>
      <c r="G3" s="282"/>
    </row>
    <row r="4" spans="2:10" ht="51" customHeight="1">
      <c r="B4" s="117" t="s">
        <v>84</v>
      </c>
      <c r="C4" s="1"/>
      <c r="D4" s="16" t="s">
        <v>51</v>
      </c>
      <c r="E4" s="16" t="s">
        <v>283</v>
      </c>
      <c r="F4" s="42" t="s">
        <v>15</v>
      </c>
      <c r="G4" s="126" t="s">
        <v>20</v>
      </c>
    </row>
    <row r="5" spans="2:10">
      <c r="B5" s="119">
        <v>2.1</v>
      </c>
      <c r="C5" s="6" t="s">
        <v>69</v>
      </c>
      <c r="D5" s="6"/>
      <c r="E5" s="46"/>
      <c r="F5" s="43"/>
      <c r="G5" s="127"/>
    </row>
    <row r="6" spans="2:10" ht="46.5" customHeight="1">
      <c r="B6" s="285" t="s">
        <v>85</v>
      </c>
      <c r="C6" s="283" t="s">
        <v>118</v>
      </c>
      <c r="D6" s="101" t="s">
        <v>162</v>
      </c>
      <c r="E6" s="295"/>
      <c r="F6" s="297">
        <v>2</v>
      </c>
      <c r="G6" s="298">
        <f>IF(E6="Y",F6,0)</f>
        <v>0</v>
      </c>
    </row>
    <row r="7" spans="2:10" ht="36.75" customHeight="1">
      <c r="B7" s="285"/>
      <c r="C7" s="283"/>
      <c r="D7" s="101" t="s">
        <v>163</v>
      </c>
      <c r="E7" s="296"/>
      <c r="F7" s="297"/>
      <c r="G7" s="298"/>
      <c r="J7" s="2" t="s">
        <v>137</v>
      </c>
    </row>
    <row r="8" spans="2:10" s="32" customFormat="1" ht="28">
      <c r="B8" s="119" t="s">
        <v>86</v>
      </c>
      <c r="C8" s="66" t="s">
        <v>129</v>
      </c>
      <c r="D8" s="69"/>
      <c r="E8" s="115"/>
      <c r="F8" s="44">
        <v>2</v>
      </c>
      <c r="G8" s="128">
        <f>IF(E8="Y",F8,0)</f>
        <v>0</v>
      </c>
      <c r="J8" s="32" t="s">
        <v>17</v>
      </c>
    </row>
    <row r="9" spans="2:10" s="32" customFormat="1" ht="28">
      <c r="B9" s="119" t="s">
        <v>87</v>
      </c>
      <c r="C9" s="66" t="s">
        <v>164</v>
      </c>
      <c r="D9" s="69"/>
      <c r="E9" s="222"/>
      <c r="F9" s="44">
        <v>2</v>
      </c>
      <c r="G9" s="128">
        <f>IF(E9="Y",F9,0)</f>
        <v>0</v>
      </c>
      <c r="J9" s="32" t="s">
        <v>272</v>
      </c>
    </row>
    <row r="10" spans="2:10" ht="70">
      <c r="B10" s="119" t="s">
        <v>88</v>
      </c>
      <c r="C10" s="7" t="s">
        <v>299</v>
      </c>
      <c r="D10" s="101" t="s">
        <v>300</v>
      </c>
      <c r="E10" s="222"/>
      <c r="F10" s="44">
        <v>2</v>
      </c>
      <c r="G10" s="128">
        <f>IF(E10="Y",F10,0)</f>
        <v>0</v>
      </c>
    </row>
    <row r="11" spans="2:10" ht="67" customHeight="1">
      <c r="B11" s="129" t="s">
        <v>89</v>
      </c>
      <c r="C11" s="135" t="s">
        <v>233</v>
      </c>
      <c r="D11" s="80" t="s">
        <v>11</v>
      </c>
      <c r="E11" s="222"/>
      <c r="F11" s="47">
        <v>10</v>
      </c>
      <c r="G11" s="128">
        <f>IF(E11="Y",F11,0)</f>
        <v>0</v>
      </c>
    </row>
    <row r="12" spans="2:10">
      <c r="B12" s="119">
        <v>2.2000000000000002</v>
      </c>
      <c r="C12" s="6" t="s">
        <v>67</v>
      </c>
      <c r="D12" s="84"/>
      <c r="E12" s="84"/>
      <c r="F12" s="48"/>
      <c r="G12" s="130"/>
    </row>
    <row r="13" spans="2:10" ht="28">
      <c r="B13" s="119" t="s">
        <v>90</v>
      </c>
      <c r="C13" s="33" t="s">
        <v>234</v>
      </c>
      <c r="D13" s="83"/>
      <c r="E13" s="222"/>
      <c r="F13" s="44">
        <v>4</v>
      </c>
      <c r="G13" s="128">
        <f>IF(E13="Y",F13,0)</f>
        <v>0</v>
      </c>
    </row>
    <row r="14" spans="2:10" s="32" customFormat="1" ht="42">
      <c r="B14" s="119" t="s">
        <v>91</v>
      </c>
      <c r="C14" s="66" t="s">
        <v>235</v>
      </c>
      <c r="D14" s="85"/>
      <c r="E14" s="222"/>
      <c r="F14" s="44">
        <v>5</v>
      </c>
      <c r="G14" s="128">
        <f>IF(E14="Y",F14,0)</f>
        <v>0</v>
      </c>
    </row>
    <row r="15" spans="2:10">
      <c r="B15" s="119">
        <v>2.2999999999999998</v>
      </c>
      <c r="C15" s="6" t="s">
        <v>68</v>
      </c>
      <c r="D15" s="84"/>
      <c r="E15" s="84"/>
      <c r="F15" s="48"/>
      <c r="G15" s="130"/>
    </row>
    <row r="16" spans="2:10" ht="31" customHeight="1">
      <c r="B16" s="124" t="s">
        <v>92</v>
      </c>
      <c r="C16" s="136" t="s">
        <v>26</v>
      </c>
      <c r="D16" s="151"/>
      <c r="E16" s="222"/>
      <c r="F16" s="137">
        <v>5</v>
      </c>
      <c r="G16" s="138">
        <f>IF(E16="Y",F16,0)</f>
        <v>0</v>
      </c>
    </row>
    <row r="17" spans="2:7" s="36" customFormat="1" ht="42" customHeight="1">
      <c r="B17" s="299" t="s">
        <v>157</v>
      </c>
      <c r="C17" s="196" t="s">
        <v>236</v>
      </c>
      <c r="D17" s="182" t="s">
        <v>138</v>
      </c>
      <c r="E17" s="183"/>
      <c r="F17" s="184"/>
      <c r="G17" s="185"/>
    </row>
    <row r="18" spans="2:7" s="36" customFormat="1" ht="50" customHeight="1">
      <c r="B18" s="300"/>
      <c r="C18" s="186" t="s">
        <v>262</v>
      </c>
      <c r="D18" s="187"/>
      <c r="E18" s="188"/>
      <c r="F18" s="189"/>
      <c r="G18" s="190"/>
    </row>
    <row r="19" spans="2:7" s="36" customFormat="1" ht="35" customHeight="1">
      <c r="B19" s="301"/>
      <c r="C19" s="191" t="s">
        <v>237</v>
      </c>
      <c r="D19" s="192"/>
      <c r="E19" s="193"/>
      <c r="F19" s="194"/>
      <c r="G19" s="195"/>
    </row>
    <row r="21" spans="2:7" s="32" customFormat="1" ht="40" customHeight="1" thickBot="1"/>
    <row r="22" spans="2:7" ht="16" thickTop="1" thickBot="1">
      <c r="C22" s="12"/>
      <c r="D22" s="293" t="s">
        <v>16</v>
      </c>
      <c r="E22" s="294"/>
      <c r="F22" s="173">
        <f>SUM(F6:F16)</f>
        <v>32</v>
      </c>
      <c r="G22" s="174">
        <f>SUM(G6:G16)</f>
        <v>0</v>
      </c>
    </row>
    <row r="23" spans="2:7" ht="15" thickTop="1">
      <c r="B23" s="24"/>
      <c r="C23" s="24"/>
    </row>
    <row r="25" spans="2:7" ht="30.75" customHeight="1"/>
    <row r="26" spans="2:7" ht="24.75" customHeight="1"/>
    <row r="27" spans="2:7" ht="27" customHeight="1"/>
    <row r="28" spans="2:7" ht="42.75" customHeight="1"/>
    <row r="29" spans="2:7" ht="34.5" customHeight="1"/>
    <row r="30" spans="2:7" ht="30" customHeight="1"/>
    <row r="31" spans="2:7">
      <c r="B31" s="2"/>
    </row>
    <row r="32" spans="2:7">
      <c r="B32" s="39"/>
      <c r="C32" s="39"/>
    </row>
    <row r="33" spans="2:3">
      <c r="B33" s="39"/>
      <c r="C33" s="39"/>
    </row>
  </sheetData>
  <sheetProtection password="EA56" sheet="1" selectLockedCells="1"/>
  <protectedRanges>
    <protectedRange sqref="E6:E11 E13:E14 E16:E19" name="Range1"/>
  </protectedRanges>
  <customSheetViews>
    <customSheetView guid="{E25AC505-8182-5D4A-87FF-E5712E402D54}" scale="125" topLeftCell="A3">
      <selection activeCell="C8" sqref="C8"/>
    </customSheetView>
    <customSheetView guid="{0FA42A61-4274-F04D-B8B0-59C584D2A0CB}" scale="120">
      <selection activeCell="C23" sqref="C23"/>
    </customSheetView>
  </customSheetViews>
  <mergeCells count="8">
    <mergeCell ref="B3:G3"/>
    <mergeCell ref="D22:E22"/>
    <mergeCell ref="B6:B7"/>
    <mergeCell ref="C6:C7"/>
    <mergeCell ref="E6:E7"/>
    <mergeCell ref="F6:F7"/>
    <mergeCell ref="G6:G7"/>
    <mergeCell ref="B17:B19"/>
  </mergeCells>
  <phoneticPr fontId="7" type="noConversion"/>
  <dataValidations count="1">
    <dataValidation type="list" allowBlank="1" showInputMessage="1" showErrorMessage="1" sqref="E6:E11 E13:E14 E16">
      <formula1>$J$7:$J$9</formula1>
    </dataValidation>
  </dataValidations>
  <hyperlinks>
    <hyperlink ref="D11" r:id="rId1"/>
    <hyperlink ref="D17" r:id="rId2"/>
    <hyperlink ref="D6" r:id="rId3"/>
    <hyperlink ref="D7" r:id="rId4"/>
    <hyperlink ref="D10" r:id="rId5"/>
  </hyperlinks>
  <pageMargins left="0.75" right="0.75" top="1" bottom="1" header="0.5" footer="0.5"/>
  <pageSetup orientation="landscape"/>
  <drawing r:id="rId6"/>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008000"/>
  </sheetPr>
  <dimension ref="B3:I21"/>
  <sheetViews>
    <sheetView topLeftCell="A4" zoomScale="125" zoomScaleNormal="125" zoomScalePageLayoutView="125" workbookViewId="0">
      <selection activeCell="D15" sqref="D15"/>
    </sheetView>
  </sheetViews>
  <sheetFormatPr baseColWidth="10" defaultColWidth="10.83203125" defaultRowHeight="14" x14ac:dyDescent="0"/>
  <cols>
    <col min="1" max="2" width="10.83203125" style="2"/>
    <col min="3" max="3" width="76.5" style="2" customWidth="1"/>
    <col min="4" max="4" width="16.83203125" style="15" customWidth="1"/>
    <col min="5" max="5" width="12.5" style="2" customWidth="1"/>
    <col min="6" max="6" width="9.5" style="45" customWidth="1"/>
    <col min="7" max="7" width="7" style="40" customWidth="1"/>
    <col min="8" max="8" width="10.83203125" style="2"/>
    <col min="9" max="9" width="10.83203125" style="2" hidden="1" customWidth="1"/>
    <col min="10" max="16384" width="10.83203125" style="2"/>
  </cols>
  <sheetData>
    <row r="3" spans="2:9" ht="75" customHeight="1">
      <c r="B3" s="302" t="s">
        <v>31</v>
      </c>
      <c r="C3" s="281"/>
      <c r="D3" s="281"/>
      <c r="E3" s="281"/>
      <c r="F3" s="281"/>
      <c r="G3" s="282"/>
    </row>
    <row r="4" spans="2:9" ht="56.25" customHeight="1">
      <c r="B4" s="117" t="s">
        <v>84</v>
      </c>
      <c r="C4" s="1"/>
      <c r="D4" s="16" t="s">
        <v>51</v>
      </c>
      <c r="E4" s="16" t="s">
        <v>282</v>
      </c>
      <c r="F4" s="16" t="s">
        <v>19</v>
      </c>
      <c r="G4" s="126" t="s">
        <v>20</v>
      </c>
      <c r="H4" s="10"/>
    </row>
    <row r="5" spans="2:9">
      <c r="B5" s="159">
        <v>3.1</v>
      </c>
      <c r="C5" s="6" t="s">
        <v>98</v>
      </c>
      <c r="D5" s="19"/>
      <c r="E5" s="19"/>
      <c r="F5" s="19"/>
      <c r="G5" s="132"/>
    </row>
    <row r="6" spans="2:9" ht="35" customHeight="1">
      <c r="B6" s="159" t="s">
        <v>5</v>
      </c>
      <c r="C6" s="163" t="s">
        <v>238</v>
      </c>
      <c r="D6" s="69"/>
      <c r="E6" s="161"/>
      <c r="F6" s="44">
        <v>1</v>
      </c>
      <c r="G6" s="160">
        <f t="shared" ref="G6:G15" si="0">IF(E6="Y",F6,0)</f>
        <v>0</v>
      </c>
    </row>
    <row r="7" spans="2:9" ht="21" customHeight="1">
      <c r="B7" s="123" t="s">
        <v>35</v>
      </c>
      <c r="C7" s="181" t="s">
        <v>3</v>
      </c>
      <c r="D7" s="133"/>
      <c r="E7" s="161"/>
      <c r="F7" s="44">
        <v>1</v>
      </c>
      <c r="G7" s="160">
        <f t="shared" si="0"/>
        <v>0</v>
      </c>
    </row>
    <row r="8" spans="2:9" ht="33" customHeight="1">
      <c r="B8" s="123" t="s">
        <v>36</v>
      </c>
      <c r="C8" s="163" t="s">
        <v>32</v>
      </c>
      <c r="D8" s="69"/>
      <c r="E8" s="161"/>
      <c r="F8" s="44">
        <v>1</v>
      </c>
      <c r="G8" s="160">
        <f t="shared" si="0"/>
        <v>0</v>
      </c>
      <c r="I8" s="2" t="s">
        <v>137</v>
      </c>
    </row>
    <row r="9" spans="2:9" ht="39.75" customHeight="1">
      <c r="B9" s="134" t="s">
        <v>37</v>
      </c>
      <c r="C9" s="158" t="s">
        <v>166</v>
      </c>
      <c r="D9" s="68" t="s">
        <v>25</v>
      </c>
      <c r="E9" s="161"/>
      <c r="F9" s="44">
        <v>3</v>
      </c>
      <c r="G9" s="160">
        <f t="shared" si="0"/>
        <v>0</v>
      </c>
      <c r="I9" s="2" t="s">
        <v>17</v>
      </c>
    </row>
    <row r="10" spans="2:9" s="32" customFormat="1" ht="51" customHeight="1">
      <c r="B10" s="134" t="s">
        <v>111</v>
      </c>
      <c r="C10" s="162" t="s">
        <v>193</v>
      </c>
      <c r="D10" s="235" t="s">
        <v>290</v>
      </c>
      <c r="E10" s="161"/>
      <c r="F10" s="47">
        <v>10</v>
      </c>
      <c r="G10" s="160">
        <f t="shared" si="0"/>
        <v>0</v>
      </c>
      <c r="I10" s="32" t="s">
        <v>272</v>
      </c>
    </row>
    <row r="11" spans="2:9" s="32" customFormat="1" ht="18" customHeight="1">
      <c r="B11" s="134" t="s">
        <v>38</v>
      </c>
      <c r="C11" s="169" t="s">
        <v>165</v>
      </c>
      <c r="D11" s="79"/>
      <c r="E11" s="161"/>
      <c r="F11" s="44">
        <v>4</v>
      </c>
      <c r="G11" s="160">
        <f t="shared" si="0"/>
        <v>0</v>
      </c>
    </row>
    <row r="12" spans="2:9">
      <c r="B12" s="159">
        <v>3.2</v>
      </c>
      <c r="C12" s="6" t="s">
        <v>103</v>
      </c>
      <c r="D12" s="67"/>
      <c r="E12" s="67"/>
      <c r="F12" s="48"/>
      <c r="G12" s="132"/>
    </row>
    <row r="13" spans="2:9" s="32" customFormat="1" ht="44" customHeight="1">
      <c r="B13" s="123" t="s">
        <v>6</v>
      </c>
      <c r="C13" s="158" t="s">
        <v>168</v>
      </c>
      <c r="D13" s="101" t="s">
        <v>291</v>
      </c>
      <c r="E13" s="161"/>
      <c r="F13" s="44">
        <v>1</v>
      </c>
      <c r="G13" s="160">
        <f t="shared" si="0"/>
        <v>0</v>
      </c>
    </row>
    <row r="14" spans="2:9" s="32" customFormat="1" ht="28" customHeight="1">
      <c r="B14" s="122" t="s">
        <v>7</v>
      </c>
      <c r="C14" s="162" t="s">
        <v>169</v>
      </c>
      <c r="D14" s="203" t="s">
        <v>196</v>
      </c>
      <c r="E14" s="152"/>
      <c r="F14" s="47">
        <v>3</v>
      </c>
      <c r="G14" s="160">
        <f t="shared" si="0"/>
        <v>0</v>
      </c>
    </row>
    <row r="15" spans="2:9" s="32" customFormat="1" ht="102" customHeight="1">
      <c r="B15" s="124" t="s">
        <v>8</v>
      </c>
      <c r="C15" s="180" t="s">
        <v>301</v>
      </c>
      <c r="D15" s="116" t="s">
        <v>53</v>
      </c>
      <c r="E15" s="161"/>
      <c r="F15" s="137">
        <v>3</v>
      </c>
      <c r="G15" s="138">
        <f t="shared" si="0"/>
        <v>0</v>
      </c>
    </row>
    <row r="16" spans="2:9" s="32" customFormat="1" ht="46" customHeight="1" thickBot="1">
      <c r="B16" s="8"/>
      <c r="C16" s="8"/>
      <c r="D16" s="8"/>
      <c r="E16" s="8"/>
      <c r="F16" s="8"/>
      <c r="G16" s="8"/>
    </row>
    <row r="17" spans="2:7" ht="16" thickTop="1" thickBot="1">
      <c r="B17" s="8"/>
      <c r="C17" s="12"/>
      <c r="D17" s="303" t="s">
        <v>16</v>
      </c>
      <c r="E17" s="304"/>
      <c r="F17" s="173">
        <f>SUM(F6:F15)</f>
        <v>27</v>
      </c>
      <c r="G17" s="174">
        <f>SUM(G6:G15)</f>
        <v>0</v>
      </c>
    </row>
    <row r="18" spans="2:7" ht="15" thickTop="1">
      <c r="B18" s="21"/>
      <c r="C18" s="21"/>
      <c r="D18" s="4"/>
      <c r="E18" s="4"/>
      <c r="F18" s="4"/>
      <c r="G18" s="41"/>
    </row>
    <row r="19" spans="2:7">
      <c r="D19" s="4"/>
      <c r="E19" s="4"/>
      <c r="F19" s="4"/>
      <c r="G19" s="41"/>
    </row>
    <row r="20" spans="2:7">
      <c r="D20" s="4"/>
      <c r="E20" s="4"/>
      <c r="F20" s="4"/>
      <c r="G20" s="41"/>
    </row>
    <row r="21" spans="2:7">
      <c r="B21" s="20"/>
      <c r="C21" s="20"/>
      <c r="D21" s="4"/>
      <c r="E21" s="4"/>
      <c r="F21" s="4"/>
      <c r="G21" s="41"/>
    </row>
  </sheetData>
  <sheetProtection password="EA56" sheet="1" selectLockedCells="1"/>
  <protectedRanges>
    <protectedRange sqref="E6:E11 E13:E15" name="Range1"/>
  </protectedRanges>
  <customSheetViews>
    <customSheetView guid="{E25AC505-8182-5D4A-87FF-E5712E402D54}" scale="125" topLeftCell="A6">
      <selection activeCell="F29" sqref="F29"/>
    </customSheetView>
    <customSheetView guid="{0FA42A61-4274-F04D-B8B0-59C584D2A0CB}" scale="125" topLeftCell="A11">
      <selection activeCell="D6" sqref="D6"/>
    </customSheetView>
  </customSheetViews>
  <mergeCells count="2">
    <mergeCell ref="B3:G3"/>
    <mergeCell ref="D17:E17"/>
  </mergeCells>
  <phoneticPr fontId="6" type="noConversion"/>
  <dataValidations count="1">
    <dataValidation type="list" allowBlank="1" showInputMessage="1" showErrorMessage="1" sqref="E6:E11 E13:E15">
      <formula1>$I$8:$I$10</formula1>
    </dataValidation>
  </dataValidations>
  <hyperlinks>
    <hyperlink ref="D9" r:id="rId1"/>
    <hyperlink ref="D15" r:id="rId2"/>
    <hyperlink ref="D14" r:id="rId3"/>
    <hyperlink ref="D10" r:id="rId4"/>
    <hyperlink ref="D13" r:id="rId5"/>
  </hyperlinks>
  <pageMargins left="0.75" right="0.75" top="1" bottom="1" header="0.5" footer="0.5"/>
  <pageSetup orientation="landscape" horizontalDpi="4294967292" verticalDpi="4294967292"/>
  <drawing r:id="rId6"/>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rgb="FF008000"/>
  </sheetPr>
  <dimension ref="B3:I26"/>
  <sheetViews>
    <sheetView zoomScale="125" zoomScaleNormal="125" zoomScalePageLayoutView="125" workbookViewId="0">
      <selection activeCell="D6" sqref="D6"/>
    </sheetView>
  </sheetViews>
  <sheetFormatPr baseColWidth="10" defaultColWidth="10.83203125" defaultRowHeight="14" x14ac:dyDescent="0"/>
  <cols>
    <col min="1" max="2" width="10.83203125" style="2"/>
    <col min="3" max="3" width="67" style="2" customWidth="1"/>
    <col min="4" max="4" width="18.1640625" style="2" customWidth="1"/>
    <col min="5" max="5" width="12.83203125" style="2" customWidth="1"/>
    <col min="6" max="6" width="9.1640625" style="50" customWidth="1"/>
    <col min="7" max="7" width="7.5" style="40" customWidth="1"/>
    <col min="8" max="8" width="10.83203125" style="2"/>
    <col min="9" max="9" width="10.83203125" style="2" hidden="1" customWidth="1"/>
    <col min="10" max="16384" width="10.83203125" style="2"/>
  </cols>
  <sheetData>
    <row r="3" spans="2:9" ht="75" customHeight="1">
      <c r="B3" s="280" t="s">
        <v>59</v>
      </c>
      <c r="C3" s="281"/>
      <c r="D3" s="281"/>
      <c r="E3" s="281"/>
      <c r="F3" s="281"/>
      <c r="G3" s="282"/>
    </row>
    <row r="4" spans="2:9" ht="39" customHeight="1">
      <c r="B4" s="117" t="s">
        <v>84</v>
      </c>
      <c r="C4" s="1"/>
      <c r="D4" s="16" t="s">
        <v>51</v>
      </c>
      <c r="E4" s="16" t="s">
        <v>284</v>
      </c>
      <c r="F4" s="42" t="s">
        <v>19</v>
      </c>
      <c r="G4" s="126" t="s">
        <v>20</v>
      </c>
      <c r="H4" s="10"/>
    </row>
    <row r="5" spans="2:9">
      <c r="B5" s="165">
        <v>4.0999999999999996</v>
      </c>
      <c r="C5" s="51" t="s">
        <v>60</v>
      </c>
      <c r="D5" s="51"/>
      <c r="E5" s="51"/>
      <c r="F5" s="46"/>
      <c r="G5" s="148"/>
      <c r="I5" s="96" t="s">
        <v>137</v>
      </c>
    </row>
    <row r="6" spans="2:9" s="32" customFormat="1" ht="30" customHeight="1">
      <c r="B6" s="123" t="s">
        <v>9</v>
      </c>
      <c r="C6" s="163" t="s">
        <v>171</v>
      </c>
      <c r="D6" s="101" t="s">
        <v>13</v>
      </c>
      <c r="E6" s="222"/>
      <c r="F6" s="57">
        <v>10</v>
      </c>
      <c r="G6" s="166">
        <f>IF(E6="Y",F6,0)</f>
        <v>0</v>
      </c>
      <c r="I6" s="73" t="s">
        <v>17</v>
      </c>
    </row>
    <row r="7" spans="2:9">
      <c r="B7" s="165">
        <v>4.2</v>
      </c>
      <c r="C7" s="51" t="s">
        <v>109</v>
      </c>
      <c r="D7" s="102"/>
      <c r="E7" s="102"/>
      <c r="F7" s="52"/>
      <c r="G7" s="148"/>
      <c r="I7" s="73" t="s">
        <v>272</v>
      </c>
    </row>
    <row r="8" spans="2:9" s="32" customFormat="1" ht="98.25" customHeight="1">
      <c r="B8" s="123" t="s">
        <v>62</v>
      </c>
      <c r="C8" s="181" t="s">
        <v>263</v>
      </c>
      <c r="D8" s="101" t="s">
        <v>14</v>
      </c>
      <c r="E8" s="212"/>
      <c r="F8" s="57">
        <v>10</v>
      </c>
      <c r="G8" s="166">
        <f>IF(E8="Y",F8,0)</f>
        <v>0</v>
      </c>
    </row>
    <row r="9" spans="2:9" s="32" customFormat="1" ht="29" customHeight="1">
      <c r="B9" s="178" t="s">
        <v>63</v>
      </c>
      <c r="C9" s="180" t="s">
        <v>256</v>
      </c>
      <c r="D9" s="229" t="s">
        <v>287</v>
      </c>
      <c r="E9" s="212"/>
      <c r="F9" s="57">
        <v>3</v>
      </c>
      <c r="G9" s="166">
        <f>IF(E9="Y",F9,0)</f>
        <v>0</v>
      </c>
    </row>
    <row r="10" spans="2:9">
      <c r="C10" s="12"/>
    </row>
    <row r="11" spans="2:9">
      <c r="B11" s="24"/>
      <c r="C11" s="24"/>
    </row>
    <row r="12" spans="2:9" ht="15" thickBot="1"/>
    <row r="13" spans="2:9" ht="16" thickTop="1" thickBot="1">
      <c r="B13" s="25"/>
      <c r="C13" s="25"/>
      <c r="D13" s="305" t="s">
        <v>83</v>
      </c>
      <c r="E13" s="306"/>
      <c r="F13" s="173">
        <f>SUM(F6:F9)</f>
        <v>23</v>
      </c>
      <c r="G13" s="177">
        <f>SUM(G6:G9)</f>
        <v>0</v>
      </c>
    </row>
    <row r="14" spans="2:9" ht="15" thickTop="1">
      <c r="B14" s="23"/>
    </row>
    <row r="15" spans="2:9">
      <c r="B15" s="25"/>
      <c r="C15" s="25"/>
    </row>
    <row r="16" spans="2:9">
      <c r="B16" s="25"/>
      <c r="C16" s="25"/>
    </row>
    <row r="17" spans="2:3">
      <c r="B17" s="25"/>
      <c r="C17" s="25"/>
    </row>
    <row r="18" spans="2:3">
      <c r="B18" s="25"/>
      <c r="C18" s="25"/>
    </row>
    <row r="19" spans="2:3">
      <c r="B19" s="25"/>
      <c r="C19" s="25"/>
    </row>
    <row r="20" spans="2:3">
      <c r="B20" s="25"/>
      <c r="C20" s="25"/>
    </row>
    <row r="22" spans="2:3">
      <c r="C22" s="5"/>
    </row>
    <row r="26" spans="2:3">
      <c r="C26" s="5"/>
    </row>
  </sheetData>
  <sheetProtection password="EA56" sheet="1" selectLockedCells="1"/>
  <protectedRanges>
    <protectedRange sqref="E6 E8:E9" name="Range1"/>
  </protectedRanges>
  <customSheetViews>
    <customSheetView guid="{E25AC505-8182-5D4A-87FF-E5712E402D54}" scale="125" topLeftCell="A3">
      <selection activeCell="F16" sqref="F16"/>
    </customSheetView>
    <customSheetView guid="{0FA42A61-4274-F04D-B8B0-59C584D2A0CB}" scale="120">
      <selection activeCell="C15" sqref="C15"/>
    </customSheetView>
  </customSheetViews>
  <mergeCells count="2">
    <mergeCell ref="D13:E13"/>
    <mergeCell ref="B3:G3"/>
  </mergeCells>
  <phoneticPr fontId="6" type="noConversion"/>
  <dataValidations count="1">
    <dataValidation type="list" allowBlank="1" showInputMessage="1" showErrorMessage="1" sqref="E6 E8:E9">
      <formula1>$I$5:$I$7</formula1>
    </dataValidation>
  </dataValidations>
  <hyperlinks>
    <hyperlink ref="D6" r:id="rId1"/>
    <hyperlink ref="D8" r:id="rId2"/>
    <hyperlink ref="D9" r:id="rId3"/>
  </hyperlinks>
  <pageMargins left="0.75" right="0.75" top="1" bottom="1" header="0.5" footer="0.5"/>
  <pageSetup orientation="landscape"/>
  <drawing r:id="rId4"/>
  <legacyDrawing r:id="rId5"/>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8000"/>
  </sheetPr>
  <dimension ref="B3:I30"/>
  <sheetViews>
    <sheetView zoomScale="125" zoomScaleNormal="125" zoomScalePageLayoutView="125" workbookViewId="0">
      <selection activeCell="D11" sqref="D11"/>
    </sheetView>
  </sheetViews>
  <sheetFormatPr baseColWidth="10" defaultColWidth="10.83203125" defaultRowHeight="14" x14ac:dyDescent="0"/>
  <cols>
    <col min="1" max="1" width="10.83203125" style="73"/>
    <col min="2" max="2" width="12.5" style="73" customWidth="1"/>
    <col min="3" max="3" width="77.6640625" style="76" customWidth="1"/>
    <col min="4" max="4" width="20.33203125" style="73" customWidth="1"/>
    <col min="5" max="5" width="12.33203125" style="73" customWidth="1"/>
    <col min="6" max="6" width="8.83203125" style="86" customWidth="1"/>
    <col min="7" max="7" width="6.5" style="87" customWidth="1"/>
    <col min="8" max="8" width="11.33203125" style="73" customWidth="1"/>
    <col min="9" max="9" width="10.83203125" style="73" hidden="1" customWidth="1"/>
    <col min="10" max="16384" width="10.83203125" style="73"/>
  </cols>
  <sheetData>
    <row r="3" spans="2:9" ht="75" customHeight="1">
      <c r="B3" s="313" t="s">
        <v>81</v>
      </c>
      <c r="C3" s="314"/>
      <c r="D3" s="314"/>
      <c r="E3" s="314"/>
      <c r="F3" s="314"/>
      <c r="G3" s="315"/>
    </row>
    <row r="4" spans="2:9" ht="52.5" customHeight="1">
      <c r="B4" s="139" t="s">
        <v>84</v>
      </c>
      <c r="C4" s="88"/>
      <c r="D4" s="89" t="s">
        <v>51</v>
      </c>
      <c r="E4" s="89" t="s">
        <v>283</v>
      </c>
      <c r="F4" s="90" t="s">
        <v>19</v>
      </c>
      <c r="G4" s="140" t="s">
        <v>20</v>
      </c>
      <c r="H4" s="94"/>
    </row>
    <row r="5" spans="2:9">
      <c r="B5" s="141">
        <v>5.0999999999999996</v>
      </c>
      <c r="C5" s="91" t="s">
        <v>74</v>
      </c>
      <c r="D5" s="92"/>
      <c r="E5" s="92"/>
      <c r="F5" s="93"/>
      <c r="G5" s="142"/>
    </row>
    <row r="6" spans="2:9" ht="33.75" customHeight="1">
      <c r="B6" s="319" t="s">
        <v>76</v>
      </c>
      <c r="C6" s="318" t="s">
        <v>197</v>
      </c>
      <c r="D6" s="68" t="s">
        <v>102</v>
      </c>
      <c r="E6" s="311"/>
      <c r="F6" s="309">
        <v>3</v>
      </c>
      <c r="G6" s="298">
        <f>IF(E6="Y",F6,0)</f>
        <v>0</v>
      </c>
      <c r="H6" s="94"/>
    </row>
    <row r="7" spans="2:9" ht="40.5" customHeight="1">
      <c r="B7" s="319"/>
      <c r="C7" s="318"/>
      <c r="D7" s="68" t="s">
        <v>198</v>
      </c>
      <c r="E7" s="311"/>
      <c r="F7" s="309"/>
      <c r="G7" s="298"/>
      <c r="H7" s="94"/>
    </row>
    <row r="8" spans="2:9">
      <c r="B8" s="141">
        <v>5.2</v>
      </c>
      <c r="C8" s="91" t="s">
        <v>105</v>
      </c>
      <c r="D8" s="67"/>
      <c r="E8" s="67"/>
      <c r="F8" s="95"/>
      <c r="G8" s="142"/>
    </row>
    <row r="9" spans="2:9" ht="21" customHeight="1">
      <c r="B9" s="320" t="s">
        <v>132</v>
      </c>
      <c r="C9" s="318" t="s">
        <v>39</v>
      </c>
      <c r="D9" s="217" t="s">
        <v>269</v>
      </c>
      <c r="E9" s="295"/>
      <c r="F9" s="312">
        <v>5</v>
      </c>
      <c r="G9" s="298">
        <f>IF(E9="Y",F9,0)</f>
        <v>0</v>
      </c>
    </row>
    <row r="10" spans="2:9" ht="30.75" customHeight="1">
      <c r="B10" s="320"/>
      <c r="C10" s="318"/>
      <c r="D10" s="101" t="s">
        <v>270</v>
      </c>
      <c r="E10" s="296"/>
      <c r="F10" s="312"/>
      <c r="G10" s="298"/>
    </row>
    <row r="11" spans="2:9" s="96" customFormat="1" ht="28">
      <c r="B11" s="141" t="s">
        <v>226</v>
      </c>
      <c r="C11" s="167" t="s">
        <v>170</v>
      </c>
      <c r="D11" s="103" t="s">
        <v>274</v>
      </c>
      <c r="E11" s="115"/>
      <c r="F11" s="114">
        <v>1</v>
      </c>
      <c r="G11" s="128">
        <f>IF(E11="Y",F11,0)</f>
        <v>0</v>
      </c>
      <c r="I11" s="96" t="s">
        <v>137</v>
      </c>
    </row>
    <row r="12" spans="2:9" ht="26" customHeight="1">
      <c r="B12" s="141" t="s">
        <v>227</v>
      </c>
      <c r="C12" s="218" t="s">
        <v>29</v>
      </c>
      <c r="D12" s="69"/>
      <c r="E12" s="115"/>
      <c r="F12" s="114">
        <v>2</v>
      </c>
      <c r="G12" s="128">
        <f>IF(E12="Y",F12,0)</f>
        <v>0</v>
      </c>
      <c r="H12" s="96"/>
      <c r="I12" s="73" t="s">
        <v>17</v>
      </c>
    </row>
    <row r="13" spans="2:9">
      <c r="B13" s="141">
        <v>5.3</v>
      </c>
      <c r="C13" s="91" t="s">
        <v>56</v>
      </c>
      <c r="D13" s="67"/>
      <c r="E13" s="67"/>
      <c r="F13" s="95"/>
      <c r="G13" s="142"/>
      <c r="I13" s="73" t="s">
        <v>272</v>
      </c>
    </row>
    <row r="14" spans="2:9" ht="15" customHeight="1">
      <c r="B14" s="317" t="s">
        <v>228</v>
      </c>
      <c r="C14" s="316" t="s">
        <v>117</v>
      </c>
      <c r="D14" s="245" t="s">
        <v>55</v>
      </c>
      <c r="E14" s="310"/>
      <c r="F14" s="309">
        <v>2</v>
      </c>
      <c r="G14" s="298">
        <f>IF(E14="Y",F14,0)</f>
        <v>0</v>
      </c>
    </row>
    <row r="15" spans="2:9" ht="21" customHeight="1">
      <c r="B15" s="317"/>
      <c r="C15" s="316"/>
      <c r="D15" s="68" t="s">
        <v>275</v>
      </c>
      <c r="E15" s="310"/>
      <c r="F15" s="309"/>
      <c r="G15" s="298"/>
    </row>
    <row r="16" spans="2:9" ht="18" customHeight="1">
      <c r="B16" s="141" t="s">
        <v>229</v>
      </c>
      <c r="C16" s="167" t="s">
        <v>107</v>
      </c>
      <c r="D16" s="70"/>
      <c r="E16" s="115"/>
      <c r="F16" s="114">
        <v>1</v>
      </c>
      <c r="G16" s="128">
        <f>IF(E16="Y",F16,0)</f>
        <v>0</v>
      </c>
    </row>
    <row r="17" spans="2:7">
      <c r="B17" s="141">
        <v>5.4</v>
      </c>
      <c r="C17" s="91" t="s">
        <v>101</v>
      </c>
      <c r="D17" s="67"/>
      <c r="E17" s="67"/>
      <c r="F17" s="95"/>
      <c r="G17" s="142"/>
    </row>
    <row r="18" spans="2:7" s="96" customFormat="1" ht="24" customHeight="1">
      <c r="B18" s="141" t="s">
        <v>230</v>
      </c>
      <c r="C18" s="113" t="s">
        <v>268</v>
      </c>
      <c r="D18" s="245" t="s">
        <v>44</v>
      </c>
      <c r="E18" s="115"/>
      <c r="F18" s="114">
        <v>7</v>
      </c>
      <c r="G18" s="128">
        <f>IF(E18="Y",F18,0)</f>
        <v>0</v>
      </c>
    </row>
    <row r="19" spans="2:7">
      <c r="B19" s="141">
        <v>5.5</v>
      </c>
      <c r="C19" s="91" t="s">
        <v>66</v>
      </c>
      <c r="D19" s="67"/>
      <c r="E19" s="67"/>
      <c r="F19" s="95"/>
      <c r="G19" s="142"/>
    </row>
    <row r="20" spans="2:7" ht="26.25" customHeight="1">
      <c r="B20" s="143" t="s">
        <v>231</v>
      </c>
      <c r="C20" s="167" t="s">
        <v>267</v>
      </c>
      <c r="D20" s="245" t="s">
        <v>110</v>
      </c>
      <c r="E20" s="115"/>
      <c r="F20" s="114">
        <v>2</v>
      </c>
      <c r="G20" s="128">
        <f>IF(E20="Y",F20,0)</f>
        <v>0</v>
      </c>
    </row>
    <row r="21" spans="2:7">
      <c r="B21" s="141">
        <v>5.6</v>
      </c>
      <c r="C21" s="91" t="s">
        <v>57</v>
      </c>
      <c r="D21" s="67"/>
      <c r="E21" s="67"/>
      <c r="F21" s="95"/>
      <c r="G21" s="142"/>
    </row>
    <row r="22" spans="2:7" ht="28">
      <c r="B22" s="144" t="s">
        <v>232</v>
      </c>
      <c r="C22" s="145" t="s">
        <v>46</v>
      </c>
      <c r="D22" s="146"/>
      <c r="E22" s="115"/>
      <c r="F22" s="147">
        <v>5</v>
      </c>
      <c r="G22" s="138">
        <f>IF(E22="Y",F22,0)</f>
        <v>0</v>
      </c>
    </row>
    <row r="23" spans="2:7" ht="15" thickBot="1">
      <c r="C23" s="73"/>
      <c r="F23" s="73"/>
      <c r="G23" s="73"/>
    </row>
    <row r="24" spans="2:7" ht="16" thickTop="1" thickBot="1">
      <c r="C24" s="153"/>
      <c r="D24" s="307" t="s">
        <v>83</v>
      </c>
      <c r="E24" s="308"/>
      <c r="F24" s="175">
        <f>SUM(F6:F22)</f>
        <v>28</v>
      </c>
      <c r="G24" s="176">
        <f>SUM(G6:G22)</f>
        <v>0</v>
      </c>
    </row>
    <row r="25" spans="2:7" ht="15" thickTop="1">
      <c r="B25" s="97"/>
      <c r="C25" s="97"/>
      <c r="D25" s="98"/>
      <c r="E25" s="98"/>
      <c r="F25" s="99"/>
      <c r="G25" s="99"/>
    </row>
    <row r="26" spans="2:7">
      <c r="B26" s="100"/>
      <c r="C26" s="100"/>
      <c r="D26" s="98"/>
      <c r="E26" s="98"/>
      <c r="F26" s="99"/>
      <c r="G26" s="99"/>
    </row>
    <row r="27" spans="2:7">
      <c r="D27" s="98"/>
      <c r="E27" s="98"/>
      <c r="F27" s="99"/>
      <c r="G27" s="99"/>
    </row>
    <row r="28" spans="2:7">
      <c r="D28" s="98"/>
      <c r="E28" s="98"/>
      <c r="F28" s="99"/>
      <c r="G28" s="99"/>
    </row>
    <row r="29" spans="2:7">
      <c r="B29" s="20"/>
      <c r="D29" s="98"/>
      <c r="E29" s="98"/>
      <c r="F29" s="99"/>
      <c r="G29" s="99"/>
    </row>
    <row r="30" spans="2:7">
      <c r="C30" s="73"/>
    </row>
  </sheetData>
  <sheetProtection password="EA56" sheet="1" selectLockedCells="1"/>
  <protectedRanges>
    <protectedRange sqref="E6:E7 E9:E12 E14:E16 E18 E20 E22" name="Range1"/>
  </protectedRanges>
  <customSheetViews>
    <customSheetView guid="{E25AC505-8182-5D4A-87FF-E5712E402D54}" scale="125" topLeftCell="A2">
      <selection activeCell="C15" sqref="C15"/>
    </customSheetView>
    <customSheetView guid="{0FA42A61-4274-F04D-B8B0-59C584D2A0CB}" scale="125">
      <selection activeCell="C20" sqref="C20"/>
    </customSheetView>
  </customSheetViews>
  <mergeCells count="17">
    <mergeCell ref="B3:G3"/>
    <mergeCell ref="C14:C15"/>
    <mergeCell ref="B14:B15"/>
    <mergeCell ref="C6:C7"/>
    <mergeCell ref="B6:B7"/>
    <mergeCell ref="C9:C10"/>
    <mergeCell ref="B9:B10"/>
    <mergeCell ref="D24:E24"/>
    <mergeCell ref="F14:F15"/>
    <mergeCell ref="E14:E15"/>
    <mergeCell ref="G14:G15"/>
    <mergeCell ref="G6:G7"/>
    <mergeCell ref="F6:F7"/>
    <mergeCell ref="E6:E7"/>
    <mergeCell ref="E9:E10"/>
    <mergeCell ref="G9:G10"/>
    <mergeCell ref="F9:F10"/>
  </mergeCells>
  <phoneticPr fontId="6" type="noConversion"/>
  <dataValidations count="1">
    <dataValidation type="list" allowBlank="1" showInputMessage="1" showErrorMessage="1" sqref="E14:E16 E22 E18 E20 E6 E9 E11:E12">
      <formula1>$I$11:$I$13</formula1>
    </dataValidation>
  </dataValidations>
  <hyperlinks>
    <hyperlink ref="D14" r:id="rId1"/>
    <hyperlink ref="D15" r:id="rId2"/>
    <hyperlink ref="D20" r:id="rId3"/>
    <hyperlink ref="D18" r:id="rId4"/>
    <hyperlink ref="D6" r:id="rId5"/>
    <hyperlink ref="D11" r:id="rId6"/>
    <hyperlink ref="D7" r:id="rId7"/>
    <hyperlink ref="D9" r:id="rId8"/>
    <hyperlink ref="D10" r:id="rId9"/>
  </hyperlinks>
  <pageMargins left="0.75" right="0.75" top="1" bottom="1" header="0.5" footer="0.5"/>
  <pageSetup orientation="landscape" horizontalDpi="4294967292" verticalDpi="4294967292"/>
  <drawing r:id="rId10"/>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008000"/>
  </sheetPr>
  <dimension ref="B3:I28"/>
  <sheetViews>
    <sheetView zoomScale="125" zoomScaleNormal="125" zoomScalePageLayoutView="125" workbookViewId="0">
      <selection activeCell="D6" sqref="D6:D8"/>
    </sheetView>
  </sheetViews>
  <sheetFormatPr baseColWidth="10" defaultColWidth="10.83203125" defaultRowHeight="14" x14ac:dyDescent="0"/>
  <cols>
    <col min="1" max="1" width="10.83203125" style="2"/>
    <col min="2" max="2" width="12.1640625" style="2" customWidth="1"/>
    <col min="3" max="3" width="77.6640625" style="2" customWidth="1"/>
    <col min="4" max="4" width="18.83203125" style="2" customWidth="1"/>
    <col min="5" max="5" width="14" style="45" customWidth="1"/>
    <col min="6" max="6" width="10.5" style="50" customWidth="1"/>
    <col min="7" max="7" width="7" style="50" customWidth="1"/>
    <col min="8" max="8" width="10.83203125" style="2"/>
    <col min="9" max="9" width="10.83203125" style="2" hidden="1" customWidth="1"/>
    <col min="10" max="16384" width="10.83203125" style="2"/>
  </cols>
  <sheetData>
    <row r="3" spans="2:9" ht="75" customHeight="1">
      <c r="B3" s="302" t="s">
        <v>113</v>
      </c>
      <c r="C3" s="321"/>
      <c r="D3" s="321"/>
      <c r="E3" s="321"/>
      <c r="F3" s="321"/>
      <c r="G3" s="322"/>
    </row>
    <row r="4" spans="2:9" ht="40" customHeight="1">
      <c r="B4" s="117" t="s">
        <v>84</v>
      </c>
      <c r="C4" s="1"/>
      <c r="D4" s="16" t="s">
        <v>51</v>
      </c>
      <c r="E4" s="16" t="s">
        <v>285</v>
      </c>
      <c r="F4" s="42" t="s">
        <v>19</v>
      </c>
      <c r="G4" s="126" t="s">
        <v>20</v>
      </c>
      <c r="H4" s="10"/>
    </row>
    <row r="5" spans="2:9">
      <c r="B5" s="119">
        <v>6.1</v>
      </c>
      <c r="C5" s="6" t="s">
        <v>61</v>
      </c>
      <c r="D5" s="26"/>
      <c r="E5" s="18"/>
      <c r="F5" s="53"/>
      <c r="G5" s="149"/>
    </row>
    <row r="6" spans="2:9" s="32" customFormat="1" ht="36" customHeight="1">
      <c r="B6" s="119" t="s">
        <v>64</v>
      </c>
      <c r="C6" s="66" t="s">
        <v>172</v>
      </c>
      <c r="D6" s="323" t="s">
        <v>75</v>
      </c>
      <c r="E6" s="222"/>
      <c r="F6" s="57">
        <v>3</v>
      </c>
      <c r="G6" s="150">
        <f>IF(E6="Y",F6,0)</f>
        <v>0</v>
      </c>
      <c r="I6" s="32" t="s">
        <v>137</v>
      </c>
    </row>
    <row r="7" spans="2:9" s="32" customFormat="1" ht="33" customHeight="1">
      <c r="B7" s="119" t="s">
        <v>65</v>
      </c>
      <c r="C7" s="66" t="s">
        <v>58</v>
      </c>
      <c r="D7" s="323"/>
      <c r="E7" s="222"/>
      <c r="F7" s="57">
        <v>1</v>
      </c>
      <c r="G7" s="170">
        <f>IF(E7="Y",F7,0)</f>
        <v>0</v>
      </c>
      <c r="I7" s="32" t="s">
        <v>17</v>
      </c>
    </row>
    <row r="8" spans="2:9" s="32" customFormat="1" ht="57.75" customHeight="1">
      <c r="B8" s="210" t="s">
        <v>246</v>
      </c>
      <c r="C8" s="171" t="s">
        <v>264</v>
      </c>
      <c r="D8" s="324"/>
      <c r="E8" s="222"/>
      <c r="F8" s="172">
        <v>3</v>
      </c>
      <c r="G8" s="170">
        <f>IF(E8="Y",F8,0)</f>
        <v>0</v>
      </c>
      <c r="I8" s="32" t="s">
        <v>272</v>
      </c>
    </row>
    <row r="9" spans="2:9" s="32" customFormat="1" ht="79.5" customHeight="1">
      <c r="B9" s="204" t="s">
        <v>199</v>
      </c>
      <c r="C9" s="208" t="s">
        <v>265</v>
      </c>
      <c r="D9" s="205" t="s">
        <v>200</v>
      </c>
      <c r="E9" s="206"/>
      <c r="F9" s="206"/>
      <c r="G9" s="207"/>
    </row>
    <row r="10" spans="2:9" s="32" customFormat="1" ht="64" customHeight="1" thickBot="1">
      <c r="B10" s="13"/>
      <c r="C10" s="13"/>
      <c r="D10" s="13"/>
      <c r="E10" s="13"/>
      <c r="F10" s="13"/>
      <c r="G10" s="13"/>
    </row>
    <row r="11" spans="2:9" ht="16" thickTop="1" thickBot="1">
      <c r="C11" s="13"/>
      <c r="D11" s="305" t="s">
        <v>83</v>
      </c>
      <c r="E11" s="306"/>
      <c r="F11" s="173">
        <f>SUM(F6:F8)</f>
        <v>7</v>
      </c>
      <c r="G11" s="177">
        <f>SUM(G6:G8)</f>
        <v>0</v>
      </c>
    </row>
    <row r="12" spans="2:9" ht="15" thickTop="1">
      <c r="B12" s="22"/>
      <c r="C12" s="22"/>
    </row>
    <row r="17" spans="2:3">
      <c r="B17" s="14"/>
      <c r="C17" s="14"/>
    </row>
    <row r="18" spans="2:3">
      <c r="B18" s="14"/>
      <c r="C18" s="14"/>
    </row>
    <row r="19" spans="2:3">
      <c r="B19" s="14"/>
      <c r="C19" s="14"/>
    </row>
    <row r="20" spans="2:3">
      <c r="B20" s="14"/>
      <c r="C20" s="14"/>
    </row>
    <row r="21" spans="2:3">
      <c r="B21" s="14"/>
      <c r="C21" s="14"/>
    </row>
    <row r="22" spans="2:3">
      <c r="B22" s="14"/>
      <c r="C22" s="14"/>
    </row>
    <row r="23" spans="2:3">
      <c r="B23" s="14"/>
      <c r="C23" s="14"/>
    </row>
    <row r="24" spans="2:3">
      <c r="B24" s="14"/>
      <c r="C24" s="14"/>
    </row>
    <row r="25" spans="2:3">
      <c r="B25" s="14"/>
      <c r="C25" s="14"/>
    </row>
    <row r="26" spans="2:3">
      <c r="B26" s="14"/>
      <c r="C26" s="14"/>
    </row>
    <row r="27" spans="2:3">
      <c r="B27" s="14"/>
      <c r="C27" s="14"/>
    </row>
    <row r="28" spans="2:3">
      <c r="B28" s="14"/>
      <c r="C28" s="14"/>
    </row>
  </sheetData>
  <sheetProtection password="EA56" sheet="1" selectLockedCells="1"/>
  <protectedRanges>
    <protectedRange sqref="E6:E8" name="Range1"/>
  </protectedRanges>
  <customSheetViews>
    <customSheetView guid="{E25AC505-8182-5D4A-87FF-E5712E402D54}" scale="125">
      <selection activeCell="F19" sqref="F19"/>
    </customSheetView>
    <customSheetView guid="{0FA42A61-4274-F04D-B8B0-59C584D2A0CB}" scale="120" topLeftCell="A6">
      <selection activeCell="B12" sqref="B12"/>
    </customSheetView>
  </customSheetViews>
  <mergeCells count="3">
    <mergeCell ref="B3:G3"/>
    <mergeCell ref="D11:E11"/>
    <mergeCell ref="D6:D8"/>
  </mergeCells>
  <phoneticPr fontId="7" type="noConversion"/>
  <dataValidations count="1">
    <dataValidation type="list" allowBlank="1" showInputMessage="1" showErrorMessage="1" sqref="E6:E8">
      <formula1>$I$6:$I$8</formula1>
    </dataValidation>
  </dataValidations>
  <hyperlinks>
    <hyperlink ref="D6" r:id="rId1"/>
    <hyperlink ref="D9" r:id="rId2"/>
  </hyperlinks>
  <pageMargins left="0.75" right="0.75" top="1" bottom="1" header="0.5" footer="0.5"/>
  <pageSetup orientation="landscape" horizontalDpi="4294967292" verticalDpi="4294967292"/>
  <drawing r:id="rId3"/>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rgb="FF008000"/>
  </sheetPr>
  <dimension ref="B3:I38"/>
  <sheetViews>
    <sheetView topLeftCell="D6" zoomScale="125" zoomScaleNormal="125" zoomScalePageLayoutView="125" workbookViewId="0">
      <selection activeCell="E6" sqref="E6"/>
    </sheetView>
  </sheetViews>
  <sheetFormatPr baseColWidth="10" defaultColWidth="10.83203125" defaultRowHeight="14" x14ac:dyDescent="0"/>
  <cols>
    <col min="1" max="2" width="10.83203125" style="2"/>
    <col min="3" max="3" width="76.5" style="2" customWidth="1"/>
    <col min="4" max="4" width="18.83203125" style="2" customWidth="1"/>
    <col min="5" max="5" width="12.33203125" style="45" customWidth="1"/>
    <col min="6" max="6" width="11.5" style="50" customWidth="1"/>
    <col min="7" max="7" width="7" style="50" customWidth="1"/>
    <col min="8" max="8" width="10.83203125" style="2"/>
    <col min="9" max="9" width="10.83203125" style="2" hidden="1" customWidth="1"/>
    <col min="10" max="16384" width="10.83203125" style="2"/>
  </cols>
  <sheetData>
    <row r="3" spans="2:9" ht="75" customHeight="1">
      <c r="B3" s="302" t="s">
        <v>139</v>
      </c>
      <c r="C3" s="321"/>
      <c r="D3" s="321"/>
      <c r="E3" s="321"/>
      <c r="F3" s="321"/>
      <c r="G3" s="322"/>
    </row>
    <row r="4" spans="2:9" ht="40" customHeight="1">
      <c r="B4" s="117" t="s">
        <v>84</v>
      </c>
      <c r="C4" s="1"/>
      <c r="D4" s="16" t="s">
        <v>51</v>
      </c>
      <c r="E4" s="16" t="s">
        <v>283</v>
      </c>
      <c r="F4" s="42" t="s">
        <v>19</v>
      </c>
      <c r="G4" s="126" t="s">
        <v>20</v>
      </c>
      <c r="H4" s="10"/>
    </row>
    <row r="5" spans="2:9">
      <c r="B5" s="119">
        <v>7.1</v>
      </c>
      <c r="C5" s="6" t="s">
        <v>147</v>
      </c>
      <c r="D5" s="26"/>
      <c r="E5" s="18"/>
      <c r="F5" s="53"/>
      <c r="G5" s="149"/>
    </row>
    <row r="6" spans="2:9" s="32" customFormat="1" ht="75.75" customHeight="1">
      <c r="B6" s="119" t="s">
        <v>141</v>
      </c>
      <c r="C6" s="66" t="s">
        <v>174</v>
      </c>
      <c r="D6" s="230" t="s">
        <v>289</v>
      </c>
      <c r="E6" s="115"/>
      <c r="F6" s="57">
        <v>7</v>
      </c>
      <c r="G6" s="128">
        <f>IF(E6="Y",F6,0)</f>
        <v>0</v>
      </c>
      <c r="I6" s="32" t="s">
        <v>137</v>
      </c>
    </row>
    <row r="7" spans="2:9" ht="54.75" customHeight="1">
      <c r="B7" s="129" t="s">
        <v>145</v>
      </c>
      <c r="C7" s="34" t="s">
        <v>155</v>
      </c>
      <c r="D7" s="103" t="s">
        <v>142</v>
      </c>
      <c r="E7" s="228"/>
      <c r="F7" s="49">
        <v>3</v>
      </c>
      <c r="G7" s="128">
        <f>IF(E7="Y",F7,0)</f>
        <v>0</v>
      </c>
      <c r="I7" s="2" t="s">
        <v>17</v>
      </c>
    </row>
    <row r="8" spans="2:9" ht="19" customHeight="1">
      <c r="B8" s="129" t="s">
        <v>175</v>
      </c>
      <c r="C8" s="34" t="s">
        <v>192</v>
      </c>
      <c r="D8" s="103" t="s">
        <v>257</v>
      </c>
      <c r="E8" s="228"/>
      <c r="F8" s="49">
        <v>1</v>
      </c>
      <c r="G8" s="128">
        <f>IF(E8="Y",F8,0)</f>
        <v>0</v>
      </c>
      <c r="I8" s="32" t="s">
        <v>272</v>
      </c>
    </row>
    <row r="9" spans="2:9" ht="43.5" customHeight="1">
      <c r="B9" s="327" t="s">
        <v>176</v>
      </c>
      <c r="C9" s="326" t="s">
        <v>292</v>
      </c>
      <c r="D9" s="103" t="s">
        <v>178</v>
      </c>
      <c r="E9" s="295"/>
      <c r="F9" s="328">
        <v>3</v>
      </c>
      <c r="G9" s="329">
        <f>IF(E9="Y",F9,0)</f>
        <v>0</v>
      </c>
    </row>
    <row r="10" spans="2:9" ht="43.5" customHeight="1">
      <c r="B10" s="327"/>
      <c r="C10" s="326"/>
      <c r="D10" s="103" t="s">
        <v>179</v>
      </c>
      <c r="E10" s="325"/>
      <c r="F10" s="328"/>
      <c r="G10" s="329"/>
    </row>
    <row r="11" spans="2:9" ht="43.5" customHeight="1">
      <c r="B11" s="327"/>
      <c r="C11" s="326"/>
      <c r="D11" s="103" t="s">
        <v>180</v>
      </c>
      <c r="E11" s="296"/>
      <c r="F11" s="328"/>
      <c r="G11" s="329"/>
    </row>
    <row r="12" spans="2:9" ht="23" customHeight="1">
      <c r="B12" s="129" t="s">
        <v>177</v>
      </c>
      <c r="C12" s="34" t="s">
        <v>182</v>
      </c>
      <c r="D12" s="361" t="s">
        <v>296</v>
      </c>
      <c r="E12" s="222"/>
      <c r="F12" s="49">
        <v>5</v>
      </c>
      <c r="G12" s="227">
        <f>IF(E12="Y",F12,0)</f>
        <v>0</v>
      </c>
    </row>
    <row r="13" spans="2:9" ht="23" customHeight="1">
      <c r="B13" s="129" t="s">
        <v>181</v>
      </c>
      <c r="C13" s="34" t="s">
        <v>183</v>
      </c>
      <c r="D13" s="361"/>
      <c r="E13" s="222"/>
      <c r="F13" s="49">
        <v>5</v>
      </c>
      <c r="G13" s="128">
        <f>IF(E13="Y",F13,0)</f>
        <v>0</v>
      </c>
    </row>
    <row r="14" spans="2:9" ht="36" customHeight="1">
      <c r="B14" s="156" t="s">
        <v>190</v>
      </c>
      <c r="C14" s="155" t="s">
        <v>140</v>
      </c>
      <c r="D14" s="103" t="s">
        <v>277</v>
      </c>
      <c r="E14" s="222"/>
      <c r="F14" s="49">
        <v>1</v>
      </c>
      <c r="G14" s="157">
        <f>IF(E14="Y",F14,0)</f>
        <v>0</v>
      </c>
    </row>
    <row r="15" spans="2:9" ht="35.25" customHeight="1">
      <c r="B15" s="124" t="s">
        <v>191</v>
      </c>
      <c r="C15" s="164" t="s">
        <v>146</v>
      </c>
      <c r="D15" s="125" t="s">
        <v>276</v>
      </c>
      <c r="E15" s="222"/>
      <c r="F15" s="49">
        <v>1</v>
      </c>
      <c r="G15" s="157">
        <f>IF(E15="Y",F15,0)</f>
        <v>0</v>
      </c>
    </row>
    <row r="16" spans="2:9" s="32" customFormat="1" ht="18" customHeight="1">
      <c r="B16" s="119">
        <v>7.2</v>
      </c>
      <c r="C16" s="6" t="s">
        <v>150</v>
      </c>
      <c r="D16" s="26"/>
      <c r="E16" s="18"/>
      <c r="F16" s="53"/>
      <c r="G16" s="149"/>
    </row>
    <row r="17" spans="2:7" s="32" customFormat="1" ht="61.5" customHeight="1">
      <c r="B17" s="238" t="s">
        <v>148</v>
      </c>
      <c r="C17" s="239" t="s">
        <v>156</v>
      </c>
      <c r="D17" s="240" t="s">
        <v>151</v>
      </c>
      <c r="E17" s="241"/>
      <c r="F17" s="242">
        <v>10</v>
      </c>
      <c r="G17" s="243"/>
    </row>
    <row r="18" spans="2:7" s="32" customFormat="1" ht="54" customHeight="1">
      <c r="B18" s="124" t="s">
        <v>149</v>
      </c>
      <c r="C18" s="180" t="s">
        <v>286</v>
      </c>
      <c r="D18" s="125"/>
      <c r="E18" s="222"/>
      <c r="F18" s="131">
        <v>10</v>
      </c>
      <c r="G18" s="138">
        <f>IF(E18="Y",F18,0)</f>
        <v>0</v>
      </c>
    </row>
    <row r="19" spans="2:7" s="32" customFormat="1" ht="41" customHeight="1">
      <c r="B19" s="204" t="s">
        <v>199</v>
      </c>
      <c r="C19" s="208" t="s">
        <v>242</v>
      </c>
      <c r="D19" s="330"/>
      <c r="E19" s="330"/>
      <c r="F19" s="330"/>
      <c r="G19" s="331"/>
    </row>
    <row r="20" spans="2:7" s="32" customFormat="1" ht="39" customHeight="1" thickBot="1"/>
    <row r="21" spans="2:7" ht="16" thickTop="1" thickBot="1">
      <c r="C21" s="13"/>
      <c r="D21" s="305" t="s">
        <v>83</v>
      </c>
      <c r="E21" s="306"/>
      <c r="F21" s="173">
        <f>SUM(F6:F18)</f>
        <v>46</v>
      </c>
      <c r="G21" s="177">
        <f>SUM(G6:G18)</f>
        <v>0</v>
      </c>
    </row>
    <row r="22" spans="2:7" ht="15" thickTop="1">
      <c r="B22" s="22"/>
      <c r="C22" s="22"/>
    </row>
    <row r="27" spans="2:7">
      <c r="B27" s="14"/>
      <c r="C27" s="14"/>
    </row>
    <row r="28" spans="2:7">
      <c r="B28" s="14"/>
      <c r="C28" s="14"/>
    </row>
    <row r="29" spans="2:7">
      <c r="B29" s="14"/>
      <c r="C29" s="14"/>
    </row>
    <row r="30" spans="2:7">
      <c r="B30" s="14"/>
      <c r="C30" s="14"/>
    </row>
    <row r="31" spans="2:7">
      <c r="B31" s="14"/>
      <c r="C31" s="14"/>
    </row>
    <row r="32" spans="2:7">
      <c r="B32" s="14"/>
      <c r="C32" s="14"/>
    </row>
    <row r="33" spans="2:3">
      <c r="B33" s="14"/>
      <c r="C33" s="14"/>
    </row>
    <row r="34" spans="2:3">
      <c r="B34" s="14"/>
      <c r="C34" s="14"/>
    </row>
    <row r="35" spans="2:3">
      <c r="B35" s="14"/>
      <c r="C35" s="14"/>
    </row>
    <row r="36" spans="2:3">
      <c r="B36" s="14"/>
      <c r="C36" s="14"/>
    </row>
    <row r="37" spans="2:3">
      <c r="B37" s="14"/>
      <c r="C37" s="14"/>
    </row>
    <row r="38" spans="2:3">
      <c r="B38" s="14"/>
      <c r="C38" s="14"/>
    </row>
  </sheetData>
  <sheetProtection password="EA56" sheet="1" selectLockedCells="1"/>
  <mergeCells count="9">
    <mergeCell ref="B3:G3"/>
    <mergeCell ref="D21:E21"/>
    <mergeCell ref="E9:E11"/>
    <mergeCell ref="C9:C11"/>
    <mergeCell ref="B9:B11"/>
    <mergeCell ref="F9:F11"/>
    <mergeCell ref="G9:G11"/>
    <mergeCell ref="D19:G19"/>
    <mergeCell ref="D12:D13"/>
  </mergeCells>
  <phoneticPr fontId="7" type="noConversion"/>
  <dataValidations count="2">
    <dataValidation type="list" allowBlank="1" showInputMessage="1" showErrorMessage="1" sqref="E9">
      <formula1>$I$6:$I$15</formula1>
    </dataValidation>
    <dataValidation type="list" allowBlank="1" showInputMessage="1" showErrorMessage="1" sqref="E6:E8 E12:E15 E17:E18">
      <formula1>$I$6:$I$8</formula1>
    </dataValidation>
  </dataValidations>
  <hyperlinks>
    <hyperlink ref="D7" r:id="rId1"/>
    <hyperlink ref="D17" r:id="rId2"/>
    <hyperlink ref="D9" r:id="rId3"/>
    <hyperlink ref="D10" r:id="rId4"/>
    <hyperlink ref="D11" r:id="rId5"/>
    <hyperlink ref="D14" r:id="rId6"/>
    <hyperlink ref="D15" r:id="rId7"/>
    <hyperlink ref="D8" r:id="rId8"/>
  </hyperlinks>
  <pageMargins left="0.75" right="0.75" top="1" bottom="1" header="0.5" footer="0.5"/>
  <pageSetup orientation="portrait" horizontalDpi="4294967292" verticalDpi="4294967292"/>
  <drawing r:id="rId9"/>
  <legacyDrawing r:id="rId10"/>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User Information</vt:lpstr>
      <vt:lpstr>1. Prereqs</vt:lpstr>
      <vt:lpstr>2. Energy</vt:lpstr>
      <vt:lpstr>3. Materials Management</vt:lpstr>
      <vt:lpstr>4. Transportation</vt:lpstr>
      <vt:lpstr>5. Purchasing</vt:lpstr>
      <vt:lpstr>6. Events</vt:lpstr>
      <vt:lpstr>7. Disaster Preparedness</vt:lpstr>
      <vt:lpstr>8. Bonus and Feedback</vt:lpstr>
      <vt:lpstr>Checklist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Fisher</dc:creator>
  <cp:lastModifiedBy>Taylor  McHolm</cp:lastModifiedBy>
  <cp:lastPrinted>2016-11-17T23:53:04Z</cp:lastPrinted>
  <dcterms:created xsi:type="dcterms:W3CDTF">2011-02-14T20:24:03Z</dcterms:created>
  <dcterms:modified xsi:type="dcterms:W3CDTF">2016-11-22T00:06:49Z</dcterms:modified>
</cp:coreProperties>
</file>